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360" windowHeight="8550" activeTab="2"/>
  </bookViews>
  <sheets>
    <sheet name="ФХД (стр.1)" sheetId="1" r:id="rId1"/>
    <sheet name="ФХД (стр.2)" sheetId="2" r:id="rId2"/>
    <sheet name="ФХД (стр.3-4)" sheetId="3" r:id="rId3"/>
    <sheet name="ФХД (стр.5)" sheetId="4" r:id="rId4"/>
    <sheet name="ФХД (стр.6)" sheetId="5" r:id="rId5"/>
  </sheets>
  <definedNames>
    <definedName name="IS_DOCUMENT" localSheetId="0">'ФХД (стр.1)'!$A$45</definedName>
    <definedName name="IS_DOCUMENT" localSheetId="1">'ФХД (стр.2)'!$A$24</definedName>
    <definedName name="IS_DOCUMENT" localSheetId="2">'ФХД (стр.3-4)'!$A$26</definedName>
    <definedName name="IS_DOCUMENT" localSheetId="3">'ФХД (стр.5)'!$A$11</definedName>
    <definedName name="IS_DOCUMENT" localSheetId="4">'ФХД (стр.6)'!$A$23</definedName>
    <definedName name="LAST_CELL" localSheetId="0">'ФХД (стр.1)'!$EW$44</definedName>
    <definedName name="LAST_CELL" localSheetId="1">'ФХД (стр.2)'!$C$23</definedName>
    <definedName name="LAST_CELL" localSheetId="2">'ФХД (стр.3-4)'!#REF!</definedName>
    <definedName name="LAST_CELL" localSheetId="3">'ФХД (стр.5)'!$J$10</definedName>
    <definedName name="LAST_CELL" localSheetId="4">'ФХД (стр.6)'!$C$22</definedName>
  </definedNames>
  <calcPr calcId="125725" calcOnSave="0"/>
</workbook>
</file>

<file path=xl/calcChain.xml><?xml version="1.0" encoding="utf-8"?>
<calcChain xmlns="http://schemas.openxmlformats.org/spreadsheetml/2006/main">
  <c r="O18" i="3"/>
  <c r="L18"/>
  <c r="D18"/>
  <c r="O12"/>
  <c r="L12"/>
  <c r="O38" l="1"/>
  <c r="O37"/>
  <c r="O36"/>
  <c r="O30"/>
  <c r="L38"/>
  <c r="L37"/>
  <c r="L36"/>
  <c r="L30"/>
  <c r="L25"/>
  <c r="L24"/>
  <c r="L23"/>
  <c r="N22"/>
  <c r="O22"/>
  <c r="Q22"/>
  <c r="L11"/>
  <c r="E10"/>
  <c r="D37"/>
  <c r="L22" l="1"/>
  <c r="F21"/>
  <c r="F16"/>
  <c r="E12" i="4" l="1"/>
  <c r="F12"/>
  <c r="M22" i="3"/>
  <c r="P22"/>
  <c r="P15" s="1"/>
  <c r="O17"/>
  <c r="O26"/>
  <c r="O40"/>
  <c r="O41"/>
  <c r="O42"/>
  <c r="O43"/>
  <c r="O44"/>
  <c r="O45"/>
  <c r="O46"/>
  <c r="L17"/>
  <c r="L26"/>
  <c r="L40"/>
  <c r="L41"/>
  <c r="L42"/>
  <c r="L43"/>
  <c r="L44"/>
  <c r="L45"/>
  <c r="L46"/>
  <c r="F28"/>
  <c r="D46"/>
  <c r="G22"/>
  <c r="H22"/>
  <c r="I22"/>
  <c r="J22"/>
  <c r="K22"/>
  <c r="D38"/>
  <c r="D36"/>
  <c r="O15" l="1"/>
  <c r="L15"/>
  <c r="Q47"/>
  <c r="M47"/>
  <c r="L47" s="1"/>
  <c r="P47"/>
  <c r="O47" s="1"/>
  <c r="N47"/>
  <c r="E22"/>
  <c r="E15" s="1"/>
  <c r="D30" l="1"/>
  <c r="D29" l="1"/>
  <c r="F10"/>
  <c r="H47"/>
  <c r="I47"/>
  <c r="J47"/>
  <c r="K47"/>
  <c r="E47"/>
  <c r="D11"/>
  <c r="D47" l="1"/>
  <c r="D22"/>
  <c r="D44" l="1"/>
  <c r="D41"/>
  <c r="D23"/>
  <c r="D24"/>
  <c r="F25"/>
  <c r="F22" s="1"/>
  <c r="F15" s="1"/>
  <c r="F47" s="1"/>
  <c r="D26"/>
  <c r="D40"/>
  <c r="F42"/>
  <c r="D43"/>
  <c r="D12" i="4"/>
  <c r="D42" i="3" l="1"/>
  <c r="D25"/>
  <c r="D17" l="1"/>
  <c r="D15" s="1"/>
  <c r="D45"/>
</calcChain>
</file>

<file path=xl/sharedStrings.xml><?xml version="1.0" encoding="utf-8"?>
<sst xmlns="http://schemas.openxmlformats.org/spreadsheetml/2006/main" count="214" uniqueCount="180">
  <si>
    <t>УТВЕРЖДАЮ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</si>
  <si>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</si>
  <si>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</si>
  <si>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</si>
  <si>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</si>
  <si>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</si>
  <si>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</si>
  <si>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</si>
  <si>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</si>
  <si>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</si>
  <si>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</si>
  <si>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</si>
  <si>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по РУБП/НУБП</t>
  </si>
  <si>
    <t>(подразделения)</t>
  </si>
  <si>
    <t>ИНН/КПП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</si>
  <si>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</si>
  <si>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</si>
  <si>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</si>
  <si>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</si>
  <si>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</si>
  <si>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</si>
  <si>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</si>
  <si>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</si>
  <si>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</si>
  <si>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</si>
  <si>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</si>
  <si>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</si>
  <si>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</si>
  <si>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</si>
  <si>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1.4. Общая балансовая стоимость недвижимого государственного (муниципального) имущества:</t>
  </si>
  <si>
    <t>1.5. Общая балансовая стоимость движимого государственного (муниципального) имущества:</t>
  </si>
  <si>
    <t>1.6. Иная информация по решению органа, осуществляющего функции и полномочия учредителя:</t>
  </si>
  <si>
    <t>Таблица 1</t>
  </si>
  <si>
    <t>Показатели финансового состояния учреждения (подразделения)</t>
  </si>
  <si>
    <t>N п/п</t>
  </si>
  <si>
    <t>Наименование показателя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</si>
  <si>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</si>
  <si>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</si>
  <si>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</si>
  <si>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</si>
  <si>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</si>
  <si>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</si>
  <si>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</si>
  <si>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</si>
  <si>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</si>
  <si>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</si>
  <si>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</si>
  <si>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</si>
  <si>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</si>
  <si>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</si>
  <si>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</si>
  <si>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</si>
  <si>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Таблица 2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</si>
  <si>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</si>
  <si>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</si>
  <si>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</si>
  <si>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</si>
  <si>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</si>
  <si>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</si>
  <si>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</si>
  <si>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</si>
  <si>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</si>
  <si>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</si>
  <si>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</si>
  <si>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</si>
  <si>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Показатели выплат по расходам на закупку товаров, работ, услуг учреждения (подразделения) на</t>
  </si>
  <si>
    <t>Таблица 2.1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</si>
  <si>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</si>
  <si>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</si>
  <si>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</si>
  <si>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</si>
  <si>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</si>
  <si>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Таблица 3</t>
  </si>
  <si>
    <t xml:space="preserve">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</si>
  <si>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</si>
  <si>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</si>
  <si>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</si>
  <si>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</si>
  <si>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</si>
  <si>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</si>
  <si>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</si>
  <si>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</si>
  <si>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</si>
  <si>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</si>
  <si>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</si>
  <si>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</si>
  <si>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</si>
  <si>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</si>
  <si>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</si>
  <si>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</si>
  <si>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на 2018 год и на плановый период 2019-2020 годов</t>
  </si>
  <si>
    <t>Объем финансового обеспечения на очередной финансовый год, руб</t>
  </si>
  <si>
    <t>Объем финансового обеспечения на 1-й год планового периода, руб</t>
  </si>
  <si>
    <t>Объем финансового обеспечения на 2-й год планового периода, руб</t>
  </si>
  <si>
    <t>25673906</t>
  </si>
  <si>
    <t>Выплата по расходам на закупку товаров,работ и услуг всего:</t>
  </si>
  <si>
    <t>в том числе: на оплату контрактов заключенных до начала очередного года:</t>
  </si>
  <si>
    <t>на закупку товаров , работ,услуг по году начала закупки</t>
  </si>
  <si>
    <t>Поступления от доходов, всего:</t>
  </si>
  <si>
    <t>Выплаты по расходам, всего:</t>
  </si>
  <si>
    <t>в том числе на: выплаты персоналу всего: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</si>
  <si>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</si>
  <si>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</si>
  <si>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</si>
  <si>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</si>
  <si>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>120</t>
  </si>
  <si>
    <t>из них:увеличение остатков</t>
  </si>
  <si>
    <t xml:space="preserve">Показатели по поступлениям и выплатам учреждения (2019год и плановый период 2020 и 2021 годов) </t>
  </si>
  <si>
    <t>2019 год и плановый период 2020 и 2021 годов</t>
  </si>
  <si>
    <t>на 2019 г.
очередной 
финансовый 
год</t>
  </si>
  <si>
    <t>на 2020 г.
1-й год плаового периода</t>
  </si>
  <si>
    <t>на 2021 г.
2-й год плаового периода</t>
  </si>
  <si>
    <t>Х</t>
  </si>
  <si>
    <t>0001</t>
  </si>
  <si>
    <t>2001</t>
  </si>
  <si>
    <t>Из них:уменьшение остатков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</si>
  <si>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</si>
  <si>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05730201050050000 131</t>
  </si>
  <si>
    <t>05708010310241590 131</t>
  </si>
  <si>
    <t>05708010310241590 111 211</t>
  </si>
  <si>
    <t>05708010310241590 112 212</t>
  </si>
  <si>
    <t>05708010310241590 119 213</t>
  </si>
  <si>
    <t>05708010310241590 111 266</t>
  </si>
  <si>
    <t>05708010310241590 853 291</t>
  </si>
  <si>
    <t>05708010310241590 853 292</t>
  </si>
  <si>
    <t>05708010310241590 853 293</t>
  </si>
  <si>
    <t>057 0801 0310241590 244 344</t>
  </si>
  <si>
    <t>057 0801 0310241590 244 346</t>
  </si>
  <si>
    <t>Заведующая Отделом культуры,информационного обеспечения и молодежной политики администрации Уренского муниципального района</t>
  </si>
  <si>
    <t>Л.Е.Кабешева</t>
  </si>
  <si>
    <t>Муниципальное бюджетное учреждение культуры  "Музейно-выставочный комплекс им.В.Ф.Мамонтова"</t>
  </si>
  <si>
    <t>Отдел культуры,информационного обеспечения и молодежной политики администрации Уренского района Нижегородской области</t>
  </si>
  <si>
    <t>606800,Нижегородская область,г.Урень,ул.Ленина,д.95а</t>
  </si>
  <si>
    <t>Хранение музейных предметов и музейных коллекций.Выявление и собирание  музейных предметов и музейных коллекций.Изучение музейных предметов и музейных коллекций.</t>
  </si>
  <si>
    <t>Выявление,комплектование,учет,научноеизучение,документирование,хранение и эксполнирование предметов материальной и духовной культуры,представляющих историческую,научную и художественную ценность.</t>
  </si>
  <si>
    <t>Проведение экскурсии,проведение тетрализованного занятия,проведение тематического занятия,проведение лекций,организация и проведение мероприятий культурно-просветительного и образовательногохарактера,организация и проведение учебных курсов,семинаров,стажировок,выполнение поисково-исследовательской работы.</t>
  </si>
  <si>
    <t>5235006909/523501001</t>
  </si>
  <si>
    <t>19</t>
  </si>
  <si>
    <t>декабря</t>
  </si>
  <si>
    <t>18</t>
  </si>
  <si>
    <t>на 19 декабря   2018г.</t>
  </si>
  <si>
    <t>на   19 декабря   2018г.</t>
  </si>
  <si>
    <t>на 19 декабря 2018 года</t>
  </si>
  <si>
    <t>Доходы от оказания платных  услуг, работ (01057000000000МВК004)</t>
  </si>
  <si>
    <t>Доходы от субсидии на иные цели (0570320125010001)</t>
  </si>
  <si>
    <t>05708010320125010 183</t>
  </si>
  <si>
    <t>Доходы от оказания платных  услуг, работ (00000000000000000000)</t>
  </si>
  <si>
    <t>Оплата труда (01057000000000МВК 004)</t>
  </si>
  <si>
    <t>Социальные пособия и компенсации персоналу в денежной форме (01057000000000МВК004)</t>
  </si>
  <si>
    <t>Начисления на выплаты по оплате труда (01057000000000МВК004)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</si>
  <si>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</si>
  <si>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</si>
  <si>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</si>
  <si>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</si>
  <si>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связи (01057000000000МВК004)</t>
  </si>
  <si>
    <t>Коммунальные услуги (01057000000000МВК 004)</t>
  </si>
  <si>
    <t>Работы,услуги по содержанию имущества (01057000000000МВК004)</t>
  </si>
  <si>
    <t>Прочие работы,услуги (010570000000000МВК004)</t>
  </si>
  <si>
    <t>057 0801 0310241590 244 349</t>
  </si>
  <si>
    <t>Работы,услуги по содержанию имущества (0570320125010001)</t>
  </si>
  <si>
    <t>057 0801 0320125010 244 225</t>
  </si>
  <si>
    <t>057 0801 0310241590 244 223</t>
  </si>
  <si>
    <t>057 0801 0310241590 244 221</t>
  </si>
  <si>
    <t>057 0801 0310241590 244 225</t>
  </si>
  <si>
    <t>057 0801 0310241590 244 226</t>
  </si>
  <si>
    <t>057 0801 0310241590 244 310</t>
  </si>
  <si>
    <t>Социальные и иные выплаты населению</t>
  </si>
  <si>
    <t>160</t>
  </si>
  <si>
    <t>Прочие выплаты (00000000000000000000)</t>
  </si>
  <si>
    <t>Налоги,пошлины и сборы (00000000000000000000)</t>
  </si>
  <si>
    <t>Штрафы за нарушение законодательства о налогах и сборах,законодательства о страховых взносах (00000000000000000000)</t>
  </si>
  <si>
    <t>Штрафы за нарушение законодательства о закупках и нарушение (00000000000000000000)</t>
  </si>
  <si>
    <t>Работы, услуги по содержанию имущества (00000000000000000000)</t>
  </si>
  <si>
    <t>Прочие работы,услуги (00000000000000000000)</t>
  </si>
  <si>
    <t>Увеличение стоимости основных средств (00000000000000000000)</t>
  </si>
  <si>
    <t>Увеличение стоимости строительных материалов (00000000000000000000)</t>
  </si>
  <si>
    <t>Увеличение стоимости прочих оборотных  запасов (материалов) (00000000000000000000)</t>
  </si>
  <si>
    <t>Увеличение стоимости прочих материальных запасов однократного применения (00000000000000000000)</t>
  </si>
  <si>
    <t>05730399050050000 154</t>
  </si>
  <si>
    <t>Поступления текущего характера от иных резидентов(за исключением сектора государственного управления и организации государственного сектора) (00000000000000000000)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</si>
</sst>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</font>
    <font>
      <sz val="18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justify" vertical="center" wrapText="1"/>
    </xf>
    <xf numFmtId="0" fontId="3" fillId="0" borderId="8" xfId="0" applyFont="1" applyBorder="1" applyAlignment="1" applyProtection="1">
      <alignment vertical="center" wrapText="1"/>
    </xf>
    <xf numFmtId="2" fontId="3" fillId="0" borderId="8" xfId="0" applyNumberFormat="1" applyFont="1" applyBorder="1" applyAlignment="1" applyProtection="1">
      <alignment horizontal="justify" vertical="center" wrapText="1"/>
    </xf>
    <xf numFmtId="2" fontId="3" fillId="0" borderId="8" xfId="0" applyNumberFormat="1" applyFont="1" applyBorder="1" applyAlignment="1" applyProtection="1">
      <alignment horizontal="right" vertical="top" wrapText="1"/>
    </xf>
    <xf numFmtId="49" fontId="3" fillId="0" borderId="0" xfId="0" applyNumberFormat="1" applyFont="1" applyBorder="1" applyAlignment="1" applyProtection="1"/>
    <xf numFmtId="49" fontId="3" fillId="0" borderId="8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justify" vertical="center" wrapText="1"/>
    </xf>
    <xf numFmtId="49" fontId="3" fillId="0" borderId="0" xfId="0" applyNumberFormat="1" applyFont="1" applyBorder="1" applyAlignment="1" applyProtection="1">
      <alignment horizontal="justify" vertical="center" wrapText="1"/>
    </xf>
    <xf numFmtId="2" fontId="3" fillId="0" borderId="0" xfId="0" applyNumberFormat="1" applyFont="1" applyBorder="1" applyAlignment="1" applyProtection="1">
      <alignment horizontal="justify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/>
    </xf>
    <xf numFmtId="0" fontId="5" fillId="0" borderId="0" xfId="0" applyFont="1"/>
    <xf numFmtId="0" fontId="6" fillId="0" borderId="0" xfId="0" applyFont="1" applyBorder="1" applyAlignment="1" applyProtection="1">
      <alignment horizontal="right"/>
    </xf>
    <xf numFmtId="0" fontId="8" fillId="0" borderId="0" xfId="0" applyFont="1"/>
    <xf numFmtId="0" fontId="0" fillId="0" borderId="8" xfId="0" applyBorder="1"/>
    <xf numFmtId="2" fontId="7" fillId="0" borderId="8" xfId="0" applyNumberFormat="1" applyFont="1" applyBorder="1" applyAlignment="1" applyProtection="1">
      <alignment horizontal="center" vertical="center" wrapText="1"/>
    </xf>
    <xf numFmtId="0" fontId="10" fillId="0" borderId="0" xfId="0" applyFont="1"/>
    <xf numFmtId="0" fontId="9" fillId="0" borderId="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1" fillId="0" borderId="8" xfId="0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/>
    </xf>
    <xf numFmtId="0" fontId="13" fillId="0" borderId="0" xfId="0" applyFont="1" applyBorder="1" applyAlignment="1" applyProtection="1">
      <alignment vertical="top"/>
    </xf>
    <xf numFmtId="49" fontId="13" fillId="0" borderId="0" xfId="0" applyNumberFormat="1" applyFont="1" applyBorder="1" applyAlignment="1" applyProtection="1"/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horizontal="right"/>
    </xf>
    <xf numFmtId="49" fontId="14" fillId="0" borderId="0" xfId="0" applyNumberFormat="1" applyFont="1" applyBorder="1" applyAlignment="1" applyProtection="1"/>
    <xf numFmtId="0" fontId="13" fillId="0" borderId="0" xfId="0" applyFont="1" applyBorder="1" applyAlignment="1" applyProtection="1">
      <alignment horizontal="left"/>
    </xf>
    <xf numFmtId="49" fontId="14" fillId="0" borderId="0" xfId="0" applyNumberFormat="1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3" fillId="0" borderId="0" xfId="0" applyFont="1" applyBorder="1" applyAlignment="1" applyProtection="1">
      <alignment horizontal="right" wrapText="1"/>
    </xf>
    <xf numFmtId="0" fontId="13" fillId="0" borderId="0" xfId="0" applyFont="1" applyBorder="1" applyAlignment="1" applyProtection="1">
      <alignment horizontal="left" wrapText="1"/>
    </xf>
    <xf numFmtId="49" fontId="13" fillId="0" borderId="0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49" fontId="13" fillId="0" borderId="0" xfId="0" applyNumberFormat="1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left" vertical="center"/>
    </xf>
    <xf numFmtId="49" fontId="13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wrapText="1"/>
    </xf>
    <xf numFmtId="49" fontId="13" fillId="0" borderId="0" xfId="0" applyNumberFormat="1" applyFont="1" applyBorder="1" applyAlignment="1" applyProtection="1">
      <alignment horizontal="center" vertical="top"/>
    </xf>
    <xf numFmtId="0" fontId="14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horizontal="justify"/>
    </xf>
    <xf numFmtId="0" fontId="15" fillId="0" borderId="0" xfId="0" applyFont="1" applyBorder="1" applyAlignment="1" applyProtection="1"/>
    <xf numFmtId="0" fontId="16" fillId="0" borderId="0" xfId="0" applyFont="1"/>
    <xf numFmtId="49" fontId="7" fillId="0" borderId="4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top" wrapText="1"/>
    </xf>
    <xf numFmtId="0" fontId="17" fillId="0" borderId="9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center" vertical="center" wrapText="1"/>
    </xf>
    <xf numFmtId="2" fontId="17" fillId="0" borderId="8" xfId="0" applyNumberFormat="1" applyFont="1" applyBorder="1" applyAlignment="1" applyProtection="1">
      <alignment horizontal="center" vertical="center" wrapText="1"/>
    </xf>
    <xf numFmtId="2" fontId="17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 applyProtection="1">
      <alignment horizontal="center" vertical="top" wrapText="1"/>
    </xf>
    <xf numFmtId="2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49" fontId="17" fillId="0" borderId="4" xfId="0" applyNumberFormat="1" applyFont="1" applyBorder="1" applyAlignment="1" applyProtection="1">
      <alignment horizontal="center" vertical="top" wrapText="1"/>
    </xf>
    <xf numFmtId="49" fontId="17" fillId="0" borderId="4" xfId="0" applyNumberFormat="1" applyFont="1" applyBorder="1" applyAlignment="1" applyProtection="1">
      <alignment horizontal="center" vertical="center" wrapText="1"/>
    </xf>
    <xf numFmtId="2" fontId="7" fillId="0" borderId="8" xfId="0" applyNumberFormat="1" applyFont="1" applyBorder="1" applyAlignment="1" applyProtection="1">
      <alignment horizontal="center" vertical="top" wrapText="1"/>
    </xf>
    <xf numFmtId="49" fontId="7" fillId="0" borderId="8" xfId="0" applyNumberFormat="1" applyFont="1" applyBorder="1" applyAlignment="1" applyProtection="1">
      <alignment horizontal="center" vertical="center" wrapText="1"/>
    </xf>
    <xf numFmtId="49" fontId="17" fillId="0" borderId="8" xfId="0" applyNumberFormat="1" applyFont="1" applyBorder="1" applyAlignment="1" applyProtection="1">
      <alignment horizontal="center" vertical="top" wrapText="1"/>
    </xf>
    <xf numFmtId="2" fontId="17" fillId="0" borderId="8" xfId="0" applyNumberFormat="1" applyFont="1" applyBorder="1" applyAlignment="1" applyProtection="1">
      <alignment horizontal="center" vertical="top" wrapText="1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/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/>
    <xf numFmtId="0" fontId="7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8" xfId="0" applyFont="1" applyBorder="1"/>
    <xf numFmtId="0" fontId="8" fillId="0" borderId="4" xfId="0" applyFont="1" applyBorder="1"/>
    <xf numFmtId="2" fontId="7" fillId="0" borderId="8" xfId="0" applyNumberFormat="1" applyFont="1" applyBorder="1"/>
    <xf numFmtId="0" fontId="18" fillId="0" borderId="8" xfId="0" applyFont="1" applyBorder="1"/>
    <xf numFmtId="2" fontId="18" fillId="0" borderId="8" xfId="0" applyNumberFormat="1" applyFont="1" applyBorder="1"/>
    <xf numFmtId="49" fontId="10" fillId="0" borderId="8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3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17" fillId="0" borderId="0" xfId="0" applyFont="1" applyBorder="1" applyAlignment="1" applyProtection="1"/>
    <xf numFmtId="0" fontId="8" fillId="0" borderId="8" xfId="0" applyFont="1" applyBorder="1" applyAlignment="1">
      <alignment horizontal="center"/>
    </xf>
    <xf numFmtId="2" fontId="3" fillId="0" borderId="8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 wrapText="1"/>
    </xf>
    <xf numFmtId="49" fontId="13" fillId="0" borderId="2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horizontal="center"/>
    </xf>
    <xf numFmtId="49" fontId="13" fillId="0" borderId="4" xfId="0" applyNumberFormat="1" applyFont="1" applyBorder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 wrapText="1"/>
    </xf>
    <xf numFmtId="49" fontId="13" fillId="0" borderId="3" xfId="0" applyNumberFormat="1" applyFont="1" applyBorder="1" applyAlignment="1" applyProtection="1">
      <alignment horizontal="center" wrapText="1"/>
    </xf>
    <xf numFmtId="49" fontId="13" fillId="0" borderId="4" xfId="0" applyNumberFormat="1" applyFont="1" applyBorder="1" applyAlignment="1" applyProtection="1">
      <alignment horizontal="center" wrapText="1"/>
    </xf>
    <xf numFmtId="49" fontId="13" fillId="0" borderId="6" xfId="0" applyNumberFormat="1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49" fontId="13" fillId="0" borderId="7" xfId="0" applyNumberFormat="1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left" vertical="center"/>
    </xf>
    <xf numFmtId="49" fontId="13" fillId="0" borderId="2" xfId="0" applyNumberFormat="1" applyFont="1" applyBorder="1" applyAlignment="1" applyProtection="1">
      <alignment horizontal="center" vertical="center"/>
    </xf>
    <xf numFmtId="49" fontId="13" fillId="0" borderId="3" xfId="0" applyNumberFormat="1" applyFont="1" applyBorder="1" applyAlignment="1" applyProtection="1">
      <alignment horizontal="center" vertical="center"/>
    </xf>
    <xf numFmtId="49" fontId="13" fillId="0" borderId="4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top"/>
    </xf>
    <xf numFmtId="49" fontId="14" fillId="0" borderId="1" xfId="0" applyNumberFormat="1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 vertical="top"/>
    </xf>
    <xf numFmtId="49" fontId="13" fillId="0" borderId="1" xfId="0" applyNumberFormat="1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49" fontId="13" fillId="0" borderId="1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 applyProtection="1">
      <alignment horizontal="left" vertical="top" wrapText="1"/>
    </xf>
    <xf numFmtId="0" fontId="7" fillId="0" borderId="11" xfId="0" applyFont="1" applyBorder="1" applyAlignment="1" applyProtection="1">
      <alignment horizontal="left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52"/>
  <sheetViews>
    <sheetView topLeftCell="A19" zoomScale="75" zoomScaleNormal="75" workbookViewId="0">
      <selection activeCell="EY10" sqref="EY10"/>
    </sheetView>
  </sheetViews>
  <sheetFormatPr defaultRowHeight="12.75" customHeight="1"/>
  <cols>
    <col min="1" max="30" width="0.85546875" customWidth="1"/>
    <col min="31" max="31" width="0.7109375" customWidth="1"/>
    <col min="32" max="33" width="0.85546875" customWidth="1"/>
    <col min="34" max="34" width="25.85546875" customWidth="1"/>
    <col min="35" max="43" width="0.85546875" customWidth="1"/>
    <col min="44" max="44" width="3.85546875" customWidth="1"/>
    <col min="45" max="45" width="0.85546875" customWidth="1"/>
    <col min="46" max="46" width="2.140625" customWidth="1"/>
    <col min="47" max="74" width="0.85546875" customWidth="1"/>
    <col min="75" max="75" width="6.42578125" customWidth="1"/>
    <col min="76" max="85" width="0.85546875" customWidth="1"/>
    <col min="86" max="86" width="6" customWidth="1"/>
    <col min="87" max="120" width="0.85546875" customWidth="1"/>
    <col min="121" max="121" width="3.42578125" customWidth="1"/>
    <col min="122" max="135" width="0.85546875" customWidth="1"/>
    <col min="136" max="136" width="2.42578125" customWidth="1"/>
    <col min="137" max="137" width="7.5703125" customWidth="1"/>
    <col min="138" max="138" width="4.7109375" customWidth="1"/>
    <col min="139" max="152" width="0.85546875" customWidth="1"/>
    <col min="153" max="153" width="10.140625" customWidth="1"/>
  </cols>
  <sheetData>
    <row r="1" spans="1:153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</row>
    <row r="2" spans="1:153" ht="40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97" t="s">
        <v>0</v>
      </c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</row>
    <row r="3" spans="1:153" ht="6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</row>
    <row r="4" spans="1:153" ht="56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116" t="s">
        <v>128</v>
      </c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</row>
    <row r="5" spans="1:153" ht="23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31"/>
      <c r="DS5" s="31"/>
      <c r="DT5" s="117" t="s">
        <v>129</v>
      </c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</row>
    <row r="6" spans="1:153" ht="30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118" t="s">
        <v>1</v>
      </c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31"/>
      <c r="DS6" s="31"/>
      <c r="DT6" s="118" t="s">
        <v>2</v>
      </c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</row>
    <row r="7" spans="1:153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89" t="s">
        <v>3</v>
      </c>
      <c r="DG7" s="119"/>
      <c r="DH7" s="119"/>
      <c r="DI7" s="119"/>
      <c r="DJ7" s="119"/>
      <c r="DK7" s="31">
        <v>25</v>
      </c>
      <c r="DL7" s="31"/>
      <c r="DM7" s="31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20">
        <v>20</v>
      </c>
      <c r="EG7" s="120"/>
      <c r="EH7" s="120"/>
      <c r="EI7" s="120"/>
      <c r="EJ7" s="121" t="s">
        <v>139</v>
      </c>
      <c r="EK7" s="121"/>
      <c r="EL7" s="121"/>
      <c r="EM7" s="121"/>
      <c r="EN7" s="31" t="s">
        <v>4</v>
      </c>
      <c r="EO7" s="31"/>
      <c r="EP7" s="31"/>
      <c r="EQ7" s="31"/>
      <c r="ER7" s="31"/>
      <c r="ES7" s="31"/>
      <c r="ET7" s="31"/>
      <c r="EU7" s="31"/>
      <c r="EV7" s="31"/>
      <c r="EW7" s="31"/>
    </row>
    <row r="8" spans="1:153" ht="39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3"/>
      <c r="ES8" s="31"/>
      <c r="ET8" s="31"/>
      <c r="EU8" s="31"/>
      <c r="EV8" s="31"/>
      <c r="EW8" s="31"/>
    </row>
    <row r="9" spans="1:153" ht="28.5" customHeight="1">
      <c r="A9" s="95" t="s">
        <v>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</row>
    <row r="10" spans="1:153" ht="26.25" customHeight="1">
      <c r="A10" s="95" t="s">
        <v>90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</row>
    <row r="11" spans="1:153" ht="1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</row>
    <row r="12" spans="1:153" ht="26.2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112" t="s">
        <v>6</v>
      </c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</row>
    <row r="13" spans="1:153" ht="21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2"/>
      <c r="CN13" s="31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2" t="s">
        <v>7</v>
      </c>
      <c r="EG13" s="31"/>
      <c r="EH13" s="99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1"/>
    </row>
    <row r="14" spans="1:153" ht="27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6"/>
      <c r="AK14" s="37"/>
      <c r="AL14" s="38"/>
      <c r="AM14" s="38"/>
      <c r="AN14" s="38"/>
      <c r="AO14" s="38"/>
      <c r="AP14" s="36"/>
      <c r="AQ14" s="36"/>
      <c r="AR14" s="36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1"/>
      <c r="BG14" s="37" t="s">
        <v>3</v>
      </c>
      <c r="BH14" s="113" t="s">
        <v>137</v>
      </c>
      <c r="BI14" s="113"/>
      <c r="BJ14" s="113"/>
      <c r="BK14" s="113"/>
      <c r="BL14" s="36" t="s">
        <v>3</v>
      </c>
      <c r="BM14" s="36"/>
      <c r="BN14" s="36"/>
      <c r="BO14" s="113" t="s">
        <v>138</v>
      </c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36"/>
      <c r="CH14" s="114">
        <v>2018</v>
      </c>
      <c r="CI14" s="114"/>
      <c r="CJ14" s="114"/>
      <c r="CK14" s="114"/>
      <c r="CL14" s="114"/>
      <c r="CM14" s="114"/>
      <c r="CN14" s="114"/>
      <c r="CO14" s="36" t="s">
        <v>4</v>
      </c>
      <c r="CP14" s="36"/>
      <c r="CQ14" s="36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4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2" t="s">
        <v>8</v>
      </c>
      <c r="EG14" s="31"/>
      <c r="EH14" s="99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1"/>
    </row>
    <row r="15" spans="1:153" ht="25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7"/>
      <c r="BH15" s="38"/>
      <c r="BI15" s="38"/>
      <c r="BJ15" s="38"/>
      <c r="BK15" s="38"/>
      <c r="BL15" s="36"/>
      <c r="BM15" s="36"/>
      <c r="BN15" s="36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6"/>
      <c r="CH15" s="36"/>
      <c r="CI15" s="36"/>
      <c r="CJ15" s="36"/>
      <c r="CK15" s="38"/>
      <c r="CL15" s="38"/>
      <c r="CM15" s="38"/>
      <c r="CN15" s="38"/>
      <c r="CO15" s="36"/>
      <c r="CP15" s="36"/>
      <c r="CQ15" s="36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4"/>
      <c r="DS15" s="34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2"/>
      <c r="EG15" s="31"/>
      <c r="EH15" s="99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1"/>
    </row>
    <row r="16" spans="1:153" ht="28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4"/>
      <c r="BZ16" s="34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2"/>
      <c r="CN16" s="31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4"/>
      <c r="DS16" s="34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2"/>
      <c r="EG16" s="31"/>
      <c r="EH16" s="99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1"/>
    </row>
    <row r="17" spans="1:153" ht="40.5" customHeight="1">
      <c r="A17" s="39" t="s">
        <v>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98" t="s">
        <v>130</v>
      </c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31"/>
      <c r="DR17" s="34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2" t="s">
        <v>10</v>
      </c>
      <c r="EG17" s="31"/>
      <c r="EH17" s="99" t="s">
        <v>94</v>
      </c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1"/>
    </row>
    <row r="18" spans="1:153" ht="27.75" customHeight="1">
      <c r="A18" s="39" t="s">
        <v>11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7"/>
      <c r="V18" s="40"/>
      <c r="W18" s="40"/>
      <c r="X18" s="40"/>
      <c r="Y18" s="40"/>
      <c r="Z18" s="36"/>
      <c r="AA18" s="36"/>
      <c r="AB18" s="36"/>
      <c r="AC18" s="31"/>
      <c r="AD18" s="31"/>
      <c r="AE18" s="31"/>
      <c r="AF18" s="31"/>
      <c r="AG18" s="31"/>
      <c r="AH18" s="31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31" t="s">
        <v>12</v>
      </c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41"/>
      <c r="EH18" s="102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4"/>
    </row>
    <row r="19" spans="1:153" ht="48.75" customHeight="1">
      <c r="A19" s="39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31"/>
      <c r="DR19" s="34"/>
      <c r="DS19" s="34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42"/>
      <c r="EG19" s="31"/>
      <c r="EH19" s="99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1"/>
    </row>
    <row r="20" spans="1:153" ht="24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31"/>
      <c r="BU20" s="31"/>
      <c r="BV20" s="31"/>
      <c r="BW20" s="31"/>
      <c r="BX20" s="31"/>
      <c r="BY20" s="34"/>
      <c r="BZ20" s="34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2"/>
      <c r="CN20" s="31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4"/>
      <c r="DS20" s="34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2"/>
      <c r="EG20" s="31"/>
      <c r="EH20" s="105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7"/>
    </row>
    <row r="21" spans="1:153" ht="24" customHeight="1">
      <c r="A21" s="45" t="s">
        <v>14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108" t="s">
        <v>136</v>
      </c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6"/>
      <c r="CN21" s="45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7" t="s">
        <v>15</v>
      </c>
      <c r="EG21" s="45"/>
      <c r="EH21" s="109" t="s">
        <v>16</v>
      </c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1"/>
    </row>
    <row r="22" spans="1:153" ht="31.5" customHeight="1">
      <c r="A22" s="48" t="s">
        <v>17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7"/>
      <c r="CN22" s="45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7" t="s">
        <v>18</v>
      </c>
      <c r="EG22" s="45"/>
      <c r="EH22" s="109" t="s">
        <v>19</v>
      </c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1"/>
    </row>
    <row r="23" spans="1:153" ht="23.25">
      <c r="A23" s="48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8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</row>
    <row r="24" spans="1:153" ht="18.75" customHeight="1">
      <c r="A24" s="39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31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98" t="s">
        <v>131</v>
      </c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</row>
    <row r="25" spans="1:153" ht="16.7" customHeight="1">
      <c r="A25" s="39" t="s">
        <v>21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31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</row>
    <row r="26" spans="1:153" ht="23.25">
      <c r="A26" s="3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51"/>
      <c r="CP26" s="51"/>
      <c r="CQ26" s="51"/>
      <c r="CR26" s="51"/>
      <c r="CS26" s="51"/>
      <c r="CT26" s="51"/>
      <c r="CU26" s="51"/>
      <c r="CV26" s="5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</row>
    <row r="27" spans="1:153" ht="16.7" customHeight="1">
      <c r="A27" s="39" t="s">
        <v>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98" t="s">
        <v>132</v>
      </c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</row>
    <row r="28" spans="1:153" ht="16.7" customHeight="1">
      <c r="A28" s="39" t="s">
        <v>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</row>
    <row r="29" spans="1:153" ht="16.7" customHeight="1">
      <c r="A29" s="39" t="s">
        <v>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</row>
    <row r="30" spans="1:153" ht="23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</row>
    <row r="31" spans="1:153" ht="16.7" customHeight="1">
      <c r="A31" s="95" t="s">
        <v>25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</row>
    <row r="32" spans="1:153" ht="22.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</row>
    <row r="33" spans="1:153" ht="23.25">
      <c r="A33" s="53" t="s">
        <v>26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31"/>
      <c r="ET33" s="31"/>
      <c r="EU33" s="31"/>
      <c r="EV33" s="31"/>
      <c r="EW33" s="31"/>
    </row>
    <row r="34" spans="1:153" ht="63" customHeight="1">
      <c r="A34" s="94" t="s">
        <v>133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</row>
    <row r="35" spans="1:153" ht="23.25">
      <c r="A35" s="53" t="s">
        <v>27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</row>
    <row r="36" spans="1:153" ht="72" customHeight="1">
      <c r="A36" s="94" t="s">
        <v>134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</row>
    <row r="37" spans="1:153" ht="23.25">
      <c r="A37" s="53" t="s">
        <v>28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</row>
    <row r="38" spans="1:153" ht="94.5" customHeight="1">
      <c r="A38" s="94" t="s">
        <v>135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</row>
    <row r="39" spans="1:153" ht="23.25">
      <c r="A39" s="53" t="s">
        <v>29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</row>
    <row r="40" spans="1:153" ht="23.25">
      <c r="A40" s="96">
        <v>356002.24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</row>
    <row r="41" spans="1:153" ht="23.25">
      <c r="A41" s="53" t="s">
        <v>30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</row>
    <row r="42" spans="1:153" ht="23.25">
      <c r="A42" s="96">
        <v>238044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</row>
    <row r="43" spans="1:153" ht="23.25">
      <c r="A43" s="53" t="s">
        <v>31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</row>
    <row r="44" spans="1:153" ht="23.2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</row>
    <row r="45" spans="1:153" ht="12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</row>
    <row r="46" spans="1:153" ht="12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</row>
    <row r="47" spans="1:153" ht="12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</row>
    <row r="48" spans="1:153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</row>
    <row r="49" spans="1:153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</row>
    <row r="50" spans="1:153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</row>
    <row r="51" spans="1:153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</row>
    <row r="52" spans="1:153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</row>
  </sheetData>
  <mergeCells count="39">
    <mergeCell ref="A10:EW10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  <mergeCell ref="EH12:EW12"/>
    <mergeCell ref="EH13:EW13"/>
    <mergeCell ref="BH14:BK14"/>
    <mergeCell ref="BO14:CF14"/>
    <mergeCell ref="CH14:CN14"/>
    <mergeCell ref="EH14:EW14"/>
    <mergeCell ref="AS27:EW29"/>
    <mergeCell ref="EH15:EW15"/>
    <mergeCell ref="EH16:EW16"/>
    <mergeCell ref="AI17:DP19"/>
    <mergeCell ref="EH17:EW17"/>
    <mergeCell ref="EH18:EW18"/>
    <mergeCell ref="EH19:EW19"/>
    <mergeCell ref="EH20:EW20"/>
    <mergeCell ref="AI21:BW21"/>
    <mergeCell ref="EH21:EW21"/>
    <mergeCell ref="EH22:EW22"/>
    <mergeCell ref="AS24:EW25"/>
    <mergeCell ref="A44:DD44"/>
    <mergeCell ref="A31:DD31"/>
    <mergeCell ref="A34:DD34"/>
    <mergeCell ref="A36:DD36"/>
    <mergeCell ref="A38:DD38"/>
    <mergeCell ref="A40:DD40"/>
    <mergeCell ref="A42:DD42"/>
    <mergeCell ref="CX33:ER33"/>
  </mergeCells>
  <pageMargins left="0.7" right="0.7" top="0.75" bottom="0.75" header="0.3" footer="0.3"/>
  <pageSetup paperSize="9" scale="4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>
      <selection activeCell="B13" sqref="B13"/>
    </sheetView>
  </sheetViews>
  <sheetFormatPr defaultRowHeight="12.75" customHeight="1"/>
  <cols>
    <col min="1" max="1" width="6.28515625" customWidth="1"/>
    <col min="2" max="2" width="62.42578125" customWidth="1"/>
    <col min="3" max="3" width="26.28515625" customWidth="1"/>
  </cols>
  <sheetData>
    <row r="1" spans="1:3" ht="12.75" customHeight="1">
      <c r="A1" s="2"/>
      <c r="B1" s="2"/>
      <c r="C1" s="3" t="s">
        <v>32</v>
      </c>
    </row>
    <row r="2" spans="1:3" ht="14.25" customHeight="1">
      <c r="A2" s="2"/>
      <c r="B2" s="122" t="s">
        <v>33</v>
      </c>
      <c r="C2" s="122"/>
    </row>
    <row r="3" spans="1:3" ht="14.25" customHeight="1">
      <c r="A3" s="2"/>
      <c r="B3" s="122" t="s">
        <v>142</v>
      </c>
      <c r="C3" s="122"/>
    </row>
    <row r="4" spans="1:3" ht="12.75" customHeight="1">
      <c r="A4" s="2"/>
      <c r="B4" s="2"/>
      <c r="C4" s="2"/>
    </row>
    <row r="5" spans="1:3" ht="12.75" customHeight="1">
      <c r="A5" s="4" t="s">
        <v>34</v>
      </c>
      <c r="B5" s="4" t="s">
        <v>35</v>
      </c>
      <c r="C5" s="4" t="s">
        <v>36</v>
      </c>
    </row>
    <row r="6" spans="1:3" ht="12.75" customHeight="1">
      <c r="A6" s="4">
        <v>1</v>
      </c>
      <c r="B6" s="4">
        <v>2</v>
      </c>
      <c r="C6" s="4">
        <v>3</v>
      </c>
    </row>
    <row r="7" spans="1:3" ht="12.75" customHeight="1">
      <c r="A7" s="5"/>
      <c r="B7" s="6" t="s">
        <v>37</v>
      </c>
      <c r="C7" s="93">
        <v>726052.18</v>
      </c>
    </row>
    <row r="8" spans="1:3" ht="25.5" customHeight="1">
      <c r="A8" s="6"/>
      <c r="B8" s="6" t="s">
        <v>38</v>
      </c>
      <c r="C8" s="93">
        <v>356002.24</v>
      </c>
    </row>
    <row r="9" spans="1:3" ht="12.75" customHeight="1">
      <c r="A9" s="5"/>
      <c r="B9" s="6" t="s">
        <v>39</v>
      </c>
      <c r="C9" s="23"/>
    </row>
    <row r="10" spans="1:3" ht="12.75" customHeight="1">
      <c r="A10" s="5"/>
      <c r="B10" s="6" t="s">
        <v>40</v>
      </c>
      <c r="C10" s="93">
        <v>132005.94</v>
      </c>
    </row>
    <row r="11" spans="1:3" ht="12.75" customHeight="1">
      <c r="A11" s="5"/>
      <c r="B11" s="6" t="s">
        <v>39</v>
      </c>
      <c r="C11" s="23"/>
    </row>
    <row r="12" spans="1:3" ht="12.75" customHeight="1">
      <c r="A12" s="5"/>
      <c r="B12" s="6" t="s">
        <v>41</v>
      </c>
      <c r="C12" s="23"/>
    </row>
    <row r="13" spans="1:3" ht="25.5" customHeight="1">
      <c r="A13" s="6"/>
      <c r="B13" s="6" t="s">
        <v>42</v>
      </c>
      <c r="C13" s="23"/>
    </row>
    <row r="14" spans="1:3" ht="25.5" customHeight="1">
      <c r="A14" s="6"/>
      <c r="B14" s="6" t="s">
        <v>43</v>
      </c>
      <c r="C14" s="23"/>
    </row>
    <row r="15" spans="1:3" ht="12.75" customHeight="1">
      <c r="A15" s="5"/>
      <c r="B15" s="5"/>
      <c r="C15" s="23"/>
    </row>
    <row r="16" spans="1:3" ht="25.5" customHeight="1">
      <c r="A16" s="5"/>
      <c r="B16" s="6" t="s">
        <v>44</v>
      </c>
      <c r="C16" s="23"/>
    </row>
    <row r="17" spans="1:3" ht="12.75" customHeight="1">
      <c r="A17" s="5"/>
      <c r="B17" s="6" t="s">
        <v>45</v>
      </c>
      <c r="C17" s="23"/>
    </row>
    <row r="18" spans="1:3" ht="12.75" customHeight="1">
      <c r="A18" s="5"/>
      <c r="B18" s="6" t="s">
        <v>46</v>
      </c>
      <c r="C18" s="23"/>
    </row>
    <row r="19" spans="1:3" ht="12.75" customHeight="1">
      <c r="A19" s="5"/>
      <c r="B19" s="6" t="s">
        <v>47</v>
      </c>
      <c r="C19" s="23"/>
    </row>
    <row r="20" spans="1:3" ht="12.75" customHeight="1">
      <c r="A20" s="5"/>
      <c r="B20" s="6" t="s">
        <v>48</v>
      </c>
      <c r="C20" s="23"/>
    </row>
    <row r="21" spans="1:3" ht="25.5" customHeight="1">
      <c r="A21" s="5"/>
      <c r="B21" s="6" t="s">
        <v>49</v>
      </c>
      <c r="C21" s="23"/>
    </row>
    <row r="22" spans="1:3" ht="12.75" customHeight="1">
      <c r="A22" s="5"/>
      <c r="B22" s="6" t="s">
        <v>50</v>
      </c>
      <c r="C22" s="23"/>
    </row>
    <row r="23" spans="1:3" ht="25.5" customHeight="1">
      <c r="A23" s="5"/>
      <c r="B23" s="6" t="s">
        <v>51</v>
      </c>
      <c r="C23" s="23"/>
    </row>
  </sheetData>
  <mergeCells count="2">
    <mergeCell ref="B2:C2"/>
    <mergeCell ref="B3:C3"/>
  </mergeCells>
  <pageMargins left="0.7" right="0.7" top="0.75" bottom="0.75" header="0.3" footer="0.3"/>
  <pageSetup paperSize="9" scale="9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2"/>
  <sheetViews>
    <sheetView tabSelected="1" topLeftCell="A10" zoomScale="75" zoomScaleNormal="75" workbookViewId="0">
      <selection activeCell="J13" sqref="J13"/>
    </sheetView>
  </sheetViews>
  <sheetFormatPr defaultRowHeight="12.75"/>
  <cols>
    <col min="1" max="1" width="45.28515625" customWidth="1"/>
    <col min="2" max="2" width="6.85546875" customWidth="1"/>
    <col min="3" max="3" width="27.140625" customWidth="1"/>
    <col min="4" max="4" width="19.28515625" customWidth="1"/>
    <col min="5" max="5" width="18.28515625" customWidth="1"/>
    <col min="6" max="6" width="8.85546875" hidden="1" customWidth="1"/>
    <col min="7" max="7" width="12.85546875" customWidth="1"/>
    <col min="8" max="8" width="11.5703125" customWidth="1"/>
    <col min="9" max="9" width="9.5703125" customWidth="1"/>
    <col min="10" max="10" width="16.7109375" customWidth="1"/>
    <col min="11" max="11" width="10.5703125" customWidth="1"/>
    <col min="12" max="12" width="17.28515625" customWidth="1"/>
    <col min="13" max="13" width="19" customWidth="1"/>
    <col min="14" max="14" width="13.85546875" customWidth="1"/>
    <col min="15" max="15" width="17.140625" customWidth="1"/>
    <col min="16" max="16" width="17.42578125" customWidth="1"/>
    <col min="17" max="17" width="16.28515625" customWidth="1"/>
  </cols>
  <sheetData>
    <row r="1" spans="1:17" ht="15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M1" s="19"/>
      <c r="N1" s="19"/>
      <c r="O1" s="19"/>
      <c r="P1" s="20" t="s">
        <v>52</v>
      </c>
    </row>
    <row r="2" spans="1:17" ht="18.75">
      <c r="A2" s="90"/>
      <c r="B2" s="91" t="s">
        <v>107</v>
      </c>
      <c r="C2" s="91"/>
      <c r="D2" s="91"/>
      <c r="E2" s="91"/>
      <c r="F2" s="91"/>
      <c r="G2" s="91"/>
      <c r="H2" s="91"/>
      <c r="I2" s="91"/>
      <c r="J2" s="91"/>
      <c r="K2" s="90"/>
      <c r="L2" s="21"/>
      <c r="M2" s="21"/>
      <c r="N2" s="21"/>
      <c r="O2" s="21"/>
      <c r="P2" s="21"/>
      <c r="Q2" s="21"/>
    </row>
    <row r="3" spans="1:17" ht="18.75">
      <c r="A3" s="90"/>
      <c r="B3" s="123" t="s">
        <v>140</v>
      </c>
      <c r="C3" s="123"/>
      <c r="D3" s="123"/>
      <c r="E3" s="123"/>
      <c r="F3" s="123"/>
      <c r="G3" s="123"/>
      <c r="H3" s="91"/>
      <c r="I3" s="91"/>
      <c r="J3" s="91"/>
      <c r="K3" s="90"/>
      <c r="L3" s="21"/>
      <c r="M3" s="21"/>
      <c r="N3" s="21"/>
      <c r="O3" s="21"/>
      <c r="P3" s="21"/>
      <c r="Q3" s="21"/>
    </row>
    <row r="4" spans="1:17" ht="18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21"/>
      <c r="M4" s="21"/>
      <c r="N4" s="21"/>
      <c r="O4" s="21"/>
      <c r="P4" s="21"/>
      <c r="Q4" s="21"/>
    </row>
    <row r="5" spans="1:17" ht="15.75" customHeight="1">
      <c r="A5" s="124" t="s">
        <v>35</v>
      </c>
      <c r="B5" s="124" t="s">
        <v>53</v>
      </c>
      <c r="C5" s="124" t="s">
        <v>54</v>
      </c>
      <c r="D5" s="127" t="s">
        <v>55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9"/>
    </row>
    <row r="6" spans="1:17" ht="18.75">
      <c r="A6" s="125"/>
      <c r="B6" s="125"/>
      <c r="C6" s="125"/>
      <c r="D6" s="124" t="s">
        <v>91</v>
      </c>
      <c r="E6" s="127" t="s">
        <v>57</v>
      </c>
      <c r="F6" s="128"/>
      <c r="G6" s="128"/>
      <c r="H6" s="128"/>
      <c r="I6" s="128"/>
      <c r="J6" s="128"/>
      <c r="K6" s="129"/>
      <c r="L6" s="124" t="s">
        <v>92</v>
      </c>
      <c r="M6" s="137" t="s">
        <v>57</v>
      </c>
      <c r="N6" s="138"/>
      <c r="O6" s="124" t="s">
        <v>93</v>
      </c>
      <c r="P6" s="133" t="s">
        <v>57</v>
      </c>
      <c r="Q6" s="134"/>
    </row>
    <row r="7" spans="1:17" ht="120.75" customHeight="1">
      <c r="A7" s="125"/>
      <c r="B7" s="125"/>
      <c r="C7" s="125"/>
      <c r="D7" s="125"/>
      <c r="E7" s="124" t="s">
        <v>58</v>
      </c>
      <c r="F7" s="124" t="s">
        <v>59</v>
      </c>
      <c r="G7" s="124" t="s">
        <v>60</v>
      </c>
      <c r="H7" s="124" t="s">
        <v>61</v>
      </c>
      <c r="I7" s="124" t="s">
        <v>62</v>
      </c>
      <c r="J7" s="130" t="s">
        <v>63</v>
      </c>
      <c r="K7" s="131"/>
      <c r="L7" s="125"/>
      <c r="M7" s="135" t="s">
        <v>58</v>
      </c>
      <c r="N7" s="132" t="s">
        <v>63</v>
      </c>
      <c r="O7" s="125"/>
      <c r="P7" s="135" t="s">
        <v>58</v>
      </c>
      <c r="Q7" s="132" t="s">
        <v>63</v>
      </c>
    </row>
    <row r="8" spans="1:17" ht="142.5" customHeight="1">
      <c r="A8" s="126"/>
      <c r="B8" s="126"/>
      <c r="C8" s="126"/>
      <c r="D8" s="126"/>
      <c r="E8" s="126"/>
      <c r="F8" s="126"/>
      <c r="G8" s="126"/>
      <c r="H8" s="126"/>
      <c r="I8" s="126"/>
      <c r="J8" s="60" t="s">
        <v>56</v>
      </c>
      <c r="K8" s="60" t="s">
        <v>64</v>
      </c>
      <c r="L8" s="126"/>
      <c r="M8" s="136"/>
      <c r="N8" s="132"/>
      <c r="O8" s="126"/>
      <c r="P8" s="136"/>
      <c r="Q8" s="132"/>
    </row>
    <row r="9" spans="1:17" ht="18.75">
      <c r="A9" s="60">
        <v>1</v>
      </c>
      <c r="B9" s="60">
        <v>2</v>
      </c>
      <c r="C9" s="60">
        <v>3</v>
      </c>
      <c r="D9" s="60">
        <v>4</v>
      </c>
      <c r="E9" s="60">
        <v>5</v>
      </c>
      <c r="F9" s="60"/>
      <c r="G9" s="60">
        <v>6</v>
      </c>
      <c r="H9" s="60">
        <v>7</v>
      </c>
      <c r="I9" s="60">
        <v>8</v>
      </c>
      <c r="J9" s="60">
        <v>9</v>
      </c>
      <c r="K9" s="60">
        <v>10</v>
      </c>
      <c r="L9" s="60">
        <v>11</v>
      </c>
      <c r="M9" s="60">
        <v>12</v>
      </c>
      <c r="N9" s="60">
        <v>13</v>
      </c>
      <c r="O9" s="60">
        <v>14</v>
      </c>
      <c r="P9" s="60">
        <v>15</v>
      </c>
      <c r="Q9" s="92">
        <v>16</v>
      </c>
    </row>
    <row r="10" spans="1:17" ht="18.75">
      <c r="A10" s="59" t="s">
        <v>98</v>
      </c>
      <c r="B10" s="60">
        <v>100</v>
      </c>
      <c r="C10" s="61"/>
      <c r="D10" s="62">
        <v>3024200</v>
      </c>
      <c r="E10" s="62">
        <f>E11</f>
        <v>2724200</v>
      </c>
      <c r="F10" s="62" t="e">
        <f>#REF!+F11+#REF!+#REF!+#REF!+#REF!+#REF!+#REF!+#REF!+#REF!+#REF!+#REF!+#REF!</f>
        <v>#REF!</v>
      </c>
      <c r="G10" s="62">
        <v>200000</v>
      </c>
      <c r="H10" s="62"/>
      <c r="I10" s="62"/>
      <c r="J10" s="62">
        <v>100000</v>
      </c>
      <c r="K10" s="62"/>
      <c r="L10" s="62">
        <v>3024200</v>
      </c>
      <c r="M10" s="62">
        <v>2924200</v>
      </c>
      <c r="N10" s="62">
        <v>100000</v>
      </c>
      <c r="O10" s="62">
        <v>3024200</v>
      </c>
      <c r="P10" s="62">
        <v>2924200</v>
      </c>
      <c r="Q10" s="62">
        <v>100000</v>
      </c>
    </row>
    <row r="11" spans="1:17" ht="38.25" customHeight="1">
      <c r="A11" s="66" t="s">
        <v>143</v>
      </c>
      <c r="B11" s="58" t="s">
        <v>105</v>
      </c>
      <c r="C11" s="64" t="s">
        <v>118</v>
      </c>
      <c r="D11" s="23">
        <f t="shared" ref="D11:D46" si="0">E11+G11+H11+I11+J11</f>
        <v>2724200</v>
      </c>
      <c r="E11" s="23">
        <v>2724200</v>
      </c>
      <c r="F11" s="23"/>
      <c r="G11" s="23"/>
      <c r="H11" s="23"/>
      <c r="I11" s="23"/>
      <c r="J11" s="23"/>
      <c r="K11" s="23"/>
      <c r="L11" s="23">
        <f>M11</f>
        <v>2924200</v>
      </c>
      <c r="M11" s="23">
        <v>2924200</v>
      </c>
      <c r="N11" s="23"/>
      <c r="O11" s="23">
        <v>2924200</v>
      </c>
      <c r="P11" s="23">
        <v>2924200</v>
      </c>
      <c r="Q11" s="65"/>
    </row>
    <row r="12" spans="1:17" ht="38.25" customHeight="1">
      <c r="A12" s="66" t="s">
        <v>146</v>
      </c>
      <c r="B12" s="58" t="s">
        <v>105</v>
      </c>
      <c r="C12" s="64" t="s">
        <v>117</v>
      </c>
      <c r="D12" s="23">
        <v>80000</v>
      </c>
      <c r="E12" s="23"/>
      <c r="F12" s="23"/>
      <c r="G12" s="23"/>
      <c r="H12" s="23"/>
      <c r="I12" s="23"/>
      <c r="J12" s="23">
        <v>80000</v>
      </c>
      <c r="K12" s="23"/>
      <c r="L12" s="23">
        <f>N12</f>
        <v>80000</v>
      </c>
      <c r="M12" s="23"/>
      <c r="N12" s="23">
        <v>80000</v>
      </c>
      <c r="O12" s="23">
        <f>Q12</f>
        <v>80000</v>
      </c>
      <c r="P12" s="23"/>
      <c r="Q12" s="65">
        <v>80000</v>
      </c>
    </row>
    <row r="13" spans="1:17" ht="98.25" customHeight="1">
      <c r="A13" s="66" t="s">
        <v>179</v>
      </c>
      <c r="B13" s="58" t="s">
        <v>167</v>
      </c>
      <c r="C13" s="64" t="s">
        <v>178</v>
      </c>
      <c r="D13" s="23">
        <v>20000</v>
      </c>
      <c r="E13" s="23"/>
      <c r="F13" s="23"/>
      <c r="G13" s="23"/>
      <c r="H13" s="23"/>
      <c r="I13" s="23"/>
      <c r="J13" s="23">
        <v>20000</v>
      </c>
      <c r="K13" s="23"/>
      <c r="L13" s="23">
        <v>20000</v>
      </c>
      <c r="M13" s="23"/>
      <c r="N13" s="23">
        <v>20000</v>
      </c>
      <c r="O13" s="23">
        <v>20000</v>
      </c>
      <c r="P13" s="23"/>
      <c r="Q13" s="65">
        <v>20000</v>
      </c>
    </row>
    <row r="14" spans="1:17" ht="38.25" customHeight="1">
      <c r="A14" s="66" t="s">
        <v>144</v>
      </c>
      <c r="B14" s="58" t="s">
        <v>167</v>
      </c>
      <c r="C14" s="64" t="s">
        <v>145</v>
      </c>
      <c r="D14" s="23">
        <v>200000</v>
      </c>
      <c r="E14" s="23"/>
      <c r="F14" s="23"/>
      <c r="G14" s="23">
        <v>200000</v>
      </c>
      <c r="H14" s="23"/>
      <c r="I14" s="23"/>
      <c r="J14" s="23"/>
      <c r="K14" s="23"/>
      <c r="L14" s="23"/>
      <c r="M14" s="23"/>
      <c r="N14" s="23"/>
      <c r="O14" s="23"/>
      <c r="P14" s="23"/>
      <c r="Q14" s="65"/>
    </row>
    <row r="15" spans="1:17" ht="30.75" customHeight="1">
      <c r="A15" s="67" t="s">
        <v>99</v>
      </c>
      <c r="B15" s="68">
        <v>200</v>
      </c>
      <c r="C15" s="69"/>
      <c r="D15" s="62">
        <f>D16+D21+D22+D27+D28</f>
        <v>3024200</v>
      </c>
      <c r="E15" s="62">
        <f>E16+E21+E22+E28</f>
        <v>2724200</v>
      </c>
      <c r="F15" s="62" t="e">
        <f>F16+F21+F22+F28</f>
        <v>#REF!</v>
      </c>
      <c r="G15" s="62">
        <v>200000</v>
      </c>
      <c r="H15" s="62"/>
      <c r="I15" s="62"/>
      <c r="J15" s="62">
        <v>100000</v>
      </c>
      <c r="K15" s="62"/>
      <c r="L15" s="62">
        <f>L16+L21+L22+L27+L28</f>
        <v>3024200</v>
      </c>
      <c r="M15" s="62">
        <v>2924200</v>
      </c>
      <c r="N15" s="62">
        <v>100000</v>
      </c>
      <c r="O15" s="62">
        <f>O16+O21+O22+O27+O28</f>
        <v>3024200</v>
      </c>
      <c r="P15" s="62">
        <f>P16+P21+P22+P28</f>
        <v>2924200</v>
      </c>
      <c r="Q15" s="62">
        <v>100000</v>
      </c>
    </row>
    <row r="16" spans="1:17" ht="51" customHeight="1">
      <c r="A16" s="67" t="s">
        <v>100</v>
      </c>
      <c r="B16" s="68">
        <v>210</v>
      </c>
      <c r="C16" s="70"/>
      <c r="D16" s="62">
        <v>2226800</v>
      </c>
      <c r="E16" s="62">
        <v>2225800</v>
      </c>
      <c r="F16" s="62" t="e">
        <f>F17+#REF!+F20+#REF!+#REF!+#REF!</f>
        <v>#REF!</v>
      </c>
      <c r="G16" s="62"/>
      <c r="H16" s="62"/>
      <c r="I16" s="62"/>
      <c r="J16" s="62">
        <v>1000</v>
      </c>
      <c r="K16" s="62"/>
      <c r="L16" s="62">
        <v>2226800</v>
      </c>
      <c r="M16" s="62">
        <v>2225800</v>
      </c>
      <c r="N16" s="62">
        <v>1000</v>
      </c>
      <c r="O16" s="62">
        <v>2226800</v>
      </c>
      <c r="P16" s="62">
        <v>2225800</v>
      </c>
      <c r="Q16" s="62">
        <v>1000</v>
      </c>
    </row>
    <row r="17" spans="1:17" ht="45.75" customHeight="1">
      <c r="A17" s="66" t="s">
        <v>147</v>
      </c>
      <c r="B17" s="66">
        <v>211</v>
      </c>
      <c r="C17" s="57" t="s">
        <v>119</v>
      </c>
      <c r="D17" s="23">
        <f t="shared" si="0"/>
        <v>1699500</v>
      </c>
      <c r="E17" s="23">
        <v>1699500</v>
      </c>
      <c r="F17" s="62"/>
      <c r="G17" s="62"/>
      <c r="H17" s="62"/>
      <c r="I17" s="62"/>
      <c r="J17" s="62"/>
      <c r="K17" s="62"/>
      <c r="L17" s="23">
        <f t="shared" ref="L17:L26" si="1">M17</f>
        <v>1699500</v>
      </c>
      <c r="M17" s="23">
        <v>1699500</v>
      </c>
      <c r="N17" s="62"/>
      <c r="O17" s="23">
        <f t="shared" ref="O17:O26" si="2">P17</f>
        <v>1699500</v>
      </c>
      <c r="P17" s="23">
        <v>1699500</v>
      </c>
      <c r="Q17" s="63"/>
    </row>
    <row r="18" spans="1:17" ht="45.75" customHeight="1">
      <c r="A18" s="66" t="s">
        <v>149</v>
      </c>
      <c r="B18" s="66">
        <v>212</v>
      </c>
      <c r="C18" s="57" t="s">
        <v>121</v>
      </c>
      <c r="D18" s="23">
        <f t="shared" ref="D18" si="3">E18+G18+H18+I18+J18</f>
        <v>516300</v>
      </c>
      <c r="E18" s="23">
        <v>516300</v>
      </c>
      <c r="F18" s="71"/>
      <c r="G18" s="71"/>
      <c r="H18" s="71"/>
      <c r="I18" s="71"/>
      <c r="J18" s="71"/>
      <c r="K18" s="71"/>
      <c r="L18" s="23">
        <f t="shared" ref="L18" si="4">M18</f>
        <v>516300</v>
      </c>
      <c r="M18" s="23">
        <v>516300</v>
      </c>
      <c r="N18" s="23"/>
      <c r="O18" s="23">
        <f t="shared" ref="O18" si="5">P18</f>
        <v>516300</v>
      </c>
      <c r="P18" s="23">
        <v>516300</v>
      </c>
      <c r="Q18" s="65"/>
    </row>
    <row r="19" spans="1:17" ht="45.75" customHeight="1">
      <c r="A19" s="66" t="s">
        <v>168</v>
      </c>
      <c r="B19" s="66">
        <v>213</v>
      </c>
      <c r="C19" s="57" t="s">
        <v>120</v>
      </c>
      <c r="D19" s="23">
        <v>1000</v>
      </c>
      <c r="E19" s="72"/>
      <c r="F19" s="73"/>
      <c r="G19" s="74"/>
      <c r="H19" s="74"/>
      <c r="I19" s="74"/>
      <c r="J19" s="71">
        <v>1000</v>
      </c>
      <c r="K19" s="75"/>
      <c r="L19" s="23">
        <v>1000</v>
      </c>
      <c r="M19" s="72"/>
      <c r="N19" s="23">
        <v>1000</v>
      </c>
      <c r="O19" s="23">
        <v>1000</v>
      </c>
      <c r="P19" s="72"/>
      <c r="Q19" s="65">
        <v>1000</v>
      </c>
    </row>
    <row r="20" spans="1:17" ht="63.75" customHeight="1">
      <c r="A20" s="66" t="s">
        <v>148</v>
      </c>
      <c r="B20" s="66">
        <v>214</v>
      </c>
      <c r="C20" s="57" t="s">
        <v>122</v>
      </c>
      <c r="D20" s="23">
        <v>10000</v>
      </c>
      <c r="E20" s="23">
        <v>10000</v>
      </c>
      <c r="F20" s="71"/>
      <c r="G20" s="71"/>
      <c r="H20" s="71"/>
      <c r="I20" s="71"/>
      <c r="J20" s="71"/>
      <c r="K20" s="71"/>
      <c r="L20" s="23">
        <v>10000</v>
      </c>
      <c r="M20" s="23">
        <v>10000</v>
      </c>
      <c r="N20" s="23"/>
      <c r="O20" s="23">
        <v>10000</v>
      </c>
      <c r="P20" s="23">
        <v>10000</v>
      </c>
      <c r="Q20" s="65"/>
    </row>
    <row r="21" spans="1:17" ht="37.5">
      <c r="A21" s="67" t="s">
        <v>166</v>
      </c>
      <c r="B21" s="68">
        <v>220</v>
      </c>
      <c r="D21" s="62"/>
      <c r="E21" s="62"/>
      <c r="F21" s="62" t="e">
        <f>#REF!+#REF!</f>
        <v>#REF!</v>
      </c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37.5">
      <c r="A22" s="67" t="s">
        <v>150</v>
      </c>
      <c r="B22" s="68">
        <v>230</v>
      </c>
      <c r="C22" s="69"/>
      <c r="D22" s="62">
        <f t="shared" si="0"/>
        <v>6500</v>
      </c>
      <c r="E22" s="62">
        <f>E23+E24+E25</f>
        <v>0</v>
      </c>
      <c r="F22" s="62" t="e">
        <f t="shared" ref="F22:K22" si="6">F23+F24+F25</f>
        <v>#REF!</v>
      </c>
      <c r="G22" s="62">
        <f t="shared" si="6"/>
        <v>0</v>
      </c>
      <c r="H22" s="62">
        <f t="shared" si="6"/>
        <v>0</v>
      </c>
      <c r="I22" s="62">
        <f t="shared" si="6"/>
        <v>0</v>
      </c>
      <c r="J22" s="62">
        <f t="shared" si="6"/>
        <v>6500</v>
      </c>
      <c r="K22" s="62">
        <f t="shared" si="6"/>
        <v>0</v>
      </c>
      <c r="L22" s="62">
        <f>L23+L24+L25</f>
        <v>6500</v>
      </c>
      <c r="M22" s="62">
        <f t="shared" ref="M22" si="7">M23+M24+M25</f>
        <v>0</v>
      </c>
      <c r="N22" s="62">
        <f>N23+N24+N25</f>
        <v>6500</v>
      </c>
      <c r="O22" s="62">
        <f>O23+O24+O25</f>
        <v>6500</v>
      </c>
      <c r="P22" s="62">
        <f t="shared" ref="P22" si="8">P23+P24+P25</f>
        <v>0</v>
      </c>
      <c r="Q22" s="62">
        <f>Q23+Q24+Q25</f>
        <v>6500</v>
      </c>
    </row>
    <row r="23" spans="1:17" ht="37.5">
      <c r="A23" s="66" t="s">
        <v>169</v>
      </c>
      <c r="B23" s="66"/>
      <c r="C23" s="58" t="s">
        <v>123</v>
      </c>
      <c r="D23" s="23">
        <f t="shared" si="0"/>
        <v>1500</v>
      </c>
      <c r="E23" s="72"/>
      <c r="F23" s="73"/>
      <c r="G23" s="74"/>
      <c r="H23" s="74"/>
      <c r="I23" s="74"/>
      <c r="J23" s="71">
        <v>1500</v>
      </c>
      <c r="K23" s="75"/>
      <c r="L23" s="23">
        <f>N23</f>
        <v>1500</v>
      </c>
      <c r="M23" s="72"/>
      <c r="N23" s="23">
        <v>1500</v>
      </c>
      <c r="O23" s="23">
        <v>1500</v>
      </c>
      <c r="P23" s="72"/>
      <c r="Q23" s="65">
        <v>1500</v>
      </c>
    </row>
    <row r="24" spans="1:17" ht="93.75">
      <c r="A24" s="66" t="s">
        <v>170</v>
      </c>
      <c r="B24" s="66"/>
      <c r="C24" s="58" t="s">
        <v>124</v>
      </c>
      <c r="D24" s="23">
        <f t="shared" si="0"/>
        <v>3000</v>
      </c>
      <c r="E24" s="72"/>
      <c r="F24" s="73"/>
      <c r="G24" s="74"/>
      <c r="H24" s="74"/>
      <c r="I24" s="74"/>
      <c r="J24" s="71">
        <v>3000</v>
      </c>
      <c r="K24" s="75"/>
      <c r="L24" s="23">
        <f>N24</f>
        <v>3000</v>
      </c>
      <c r="M24" s="72"/>
      <c r="N24" s="23">
        <v>3000</v>
      </c>
      <c r="O24" s="23">
        <v>3000</v>
      </c>
      <c r="P24" s="72"/>
      <c r="Q24" s="65">
        <v>3000</v>
      </c>
    </row>
    <row r="25" spans="1:17" ht="63" customHeight="1">
      <c r="A25" s="66" t="s">
        <v>171</v>
      </c>
      <c r="B25" s="66"/>
      <c r="C25" s="58" t="s">
        <v>125</v>
      </c>
      <c r="D25" s="23">
        <f>E25+G25+H25+I25+J25</f>
        <v>2000</v>
      </c>
      <c r="E25" s="76"/>
      <c r="F25" s="77" t="e">
        <f>F26+#REF!+#REF!+#REF!+#REF!+F27+#REF!+#REF!+F34+#REF!+F40</f>
        <v>#REF!</v>
      </c>
      <c r="G25" s="76"/>
      <c r="H25" s="76"/>
      <c r="I25" s="76"/>
      <c r="J25" s="76">
        <v>2000</v>
      </c>
      <c r="K25" s="76"/>
      <c r="L25" s="23">
        <f>N25</f>
        <v>2000</v>
      </c>
      <c r="M25" s="78"/>
      <c r="N25" s="23">
        <v>2000</v>
      </c>
      <c r="O25" s="23">
        <v>2000</v>
      </c>
      <c r="P25" s="78"/>
      <c r="Q25" s="65">
        <v>2000</v>
      </c>
    </row>
    <row r="26" spans="1:17" ht="37.5">
      <c r="A26" s="67" t="s">
        <v>151</v>
      </c>
      <c r="B26" s="67">
        <v>240</v>
      </c>
      <c r="C26" s="69"/>
      <c r="D26" s="62">
        <f t="shared" si="0"/>
        <v>0</v>
      </c>
      <c r="E26" s="79"/>
      <c r="F26" s="79"/>
      <c r="G26" s="79"/>
      <c r="H26" s="79"/>
      <c r="I26" s="79"/>
      <c r="J26" s="79"/>
      <c r="K26" s="79"/>
      <c r="L26" s="23">
        <f t="shared" si="1"/>
        <v>0</v>
      </c>
      <c r="M26" s="77"/>
      <c r="N26" s="23"/>
      <c r="O26" s="23">
        <f t="shared" si="2"/>
        <v>0</v>
      </c>
      <c r="P26" s="77"/>
      <c r="Q26" s="65"/>
    </row>
    <row r="27" spans="1:17" ht="37.5">
      <c r="A27" s="67" t="s">
        <v>152</v>
      </c>
      <c r="B27" s="68">
        <v>250</v>
      </c>
      <c r="C27" s="58"/>
      <c r="D27" s="62"/>
      <c r="E27" s="78"/>
      <c r="F27" s="78"/>
      <c r="G27" s="78"/>
      <c r="H27" s="78"/>
      <c r="I27" s="78"/>
      <c r="J27" s="78"/>
      <c r="K27" s="78"/>
      <c r="L27" s="62"/>
      <c r="M27" s="76"/>
      <c r="N27" s="62"/>
      <c r="O27" s="62"/>
      <c r="P27" s="76"/>
      <c r="Q27" s="63"/>
    </row>
    <row r="28" spans="1:17" ht="37.5">
      <c r="A28" s="67" t="s">
        <v>153</v>
      </c>
      <c r="B28" s="68">
        <v>260</v>
      </c>
      <c r="C28" s="69"/>
      <c r="D28" s="62">
        <v>790900</v>
      </c>
      <c r="E28" s="78">
        <v>498400</v>
      </c>
      <c r="F28" s="78" t="e">
        <f>F29+F34+#REF!+F30+F32+#REF!+#REF!+#REF!+#REF!+F36+#REF!+#REF!+#REF!+F38+#REF!+#REF!+F37+#REF!+F39+#REF!</f>
        <v>#REF!</v>
      </c>
      <c r="G28" s="78">
        <v>200000</v>
      </c>
      <c r="H28" s="78"/>
      <c r="I28" s="78"/>
      <c r="J28" s="78">
        <v>92500</v>
      </c>
      <c r="K28" s="78"/>
      <c r="L28" s="63">
        <v>790900</v>
      </c>
      <c r="M28" s="78">
        <v>698400</v>
      </c>
      <c r="N28" s="63">
        <v>92500</v>
      </c>
      <c r="O28" s="63">
        <v>790900</v>
      </c>
      <c r="P28" s="78">
        <v>698400</v>
      </c>
      <c r="Q28" s="63">
        <v>92500</v>
      </c>
    </row>
    <row r="29" spans="1:17" ht="44.25" customHeight="1">
      <c r="A29" s="66" t="s">
        <v>154</v>
      </c>
      <c r="B29" s="80"/>
      <c r="C29" s="58" t="s">
        <v>162</v>
      </c>
      <c r="D29" s="23">
        <f t="shared" si="0"/>
        <v>26100</v>
      </c>
      <c r="E29" s="76">
        <v>26100</v>
      </c>
      <c r="F29" s="77"/>
      <c r="G29" s="77"/>
      <c r="H29" s="77"/>
      <c r="I29" s="77"/>
      <c r="J29" s="84"/>
      <c r="K29" s="77"/>
      <c r="L29" s="23">
        <v>26100</v>
      </c>
      <c r="M29" s="76">
        <v>26100</v>
      </c>
      <c r="N29" s="23"/>
      <c r="O29" s="23">
        <v>26100</v>
      </c>
      <c r="P29" s="76">
        <v>26100</v>
      </c>
      <c r="Q29" s="65"/>
    </row>
    <row r="30" spans="1:17" ht="37.5">
      <c r="A30" s="66" t="s">
        <v>155</v>
      </c>
      <c r="B30" s="80"/>
      <c r="C30" s="58" t="s">
        <v>161</v>
      </c>
      <c r="D30" s="23">
        <f t="shared" si="0"/>
        <v>397200</v>
      </c>
      <c r="E30" s="76">
        <v>397200</v>
      </c>
      <c r="F30" s="77"/>
      <c r="G30" s="77"/>
      <c r="H30" s="77"/>
      <c r="I30" s="77"/>
      <c r="J30" s="77"/>
      <c r="K30" s="77"/>
      <c r="L30" s="23">
        <f>M30+N30</f>
        <v>397200</v>
      </c>
      <c r="M30" s="76">
        <v>397200</v>
      </c>
      <c r="N30" s="23"/>
      <c r="O30" s="23">
        <f>P30+Q30</f>
        <v>397200</v>
      </c>
      <c r="P30" s="76">
        <v>397200</v>
      </c>
      <c r="Q30" s="65"/>
    </row>
    <row r="31" spans="1:17" ht="43.5" customHeight="1">
      <c r="A31" s="66" t="s">
        <v>159</v>
      </c>
      <c r="B31" s="80"/>
      <c r="C31" s="58" t="s">
        <v>160</v>
      </c>
      <c r="D31" s="23">
        <v>200000</v>
      </c>
      <c r="E31" s="76"/>
      <c r="F31" s="77"/>
      <c r="G31" s="77">
        <v>200000</v>
      </c>
      <c r="H31" s="77"/>
      <c r="I31" s="77"/>
      <c r="J31" s="77"/>
      <c r="K31" s="77"/>
      <c r="L31" s="23"/>
      <c r="M31" s="76"/>
      <c r="N31" s="23"/>
      <c r="O31" s="23"/>
      <c r="P31" s="76"/>
      <c r="Q31" s="65"/>
    </row>
    <row r="32" spans="1:17" ht="37.5">
      <c r="A32" s="66" t="s">
        <v>156</v>
      </c>
      <c r="B32" s="80"/>
      <c r="C32" s="58" t="s">
        <v>163</v>
      </c>
      <c r="D32" s="23">
        <v>32100</v>
      </c>
      <c r="E32" s="76">
        <v>32100</v>
      </c>
      <c r="F32" s="77"/>
      <c r="G32" s="77"/>
      <c r="H32" s="77"/>
      <c r="I32" s="77"/>
      <c r="J32" s="77"/>
      <c r="K32" s="77"/>
      <c r="L32" s="23">
        <v>32100</v>
      </c>
      <c r="M32" s="76">
        <v>232100</v>
      </c>
      <c r="N32" s="23"/>
      <c r="O32" s="23">
        <v>232100</v>
      </c>
      <c r="P32" s="76">
        <v>232100</v>
      </c>
      <c r="Q32" s="65"/>
    </row>
    <row r="33" spans="1:17" ht="37.5">
      <c r="A33" s="66" t="s">
        <v>172</v>
      </c>
      <c r="B33" s="80"/>
      <c r="C33" s="58" t="s">
        <v>163</v>
      </c>
      <c r="D33" s="23">
        <v>5000</v>
      </c>
      <c r="E33" s="76"/>
      <c r="F33" s="77"/>
      <c r="G33" s="77"/>
      <c r="H33" s="77"/>
      <c r="I33" s="77"/>
      <c r="J33" s="77">
        <v>5000</v>
      </c>
      <c r="K33" s="77"/>
      <c r="L33" s="23"/>
      <c r="M33" s="76"/>
      <c r="N33" s="23">
        <v>5000</v>
      </c>
      <c r="O33" s="23"/>
      <c r="P33" s="76"/>
      <c r="Q33" s="65">
        <v>5000</v>
      </c>
    </row>
    <row r="34" spans="1:17" ht="37.5">
      <c r="A34" s="66" t="s">
        <v>157</v>
      </c>
      <c r="B34" s="66"/>
      <c r="C34" s="58" t="s">
        <v>164</v>
      </c>
      <c r="D34" s="23">
        <v>43000</v>
      </c>
      <c r="E34" s="76">
        <v>43000</v>
      </c>
      <c r="F34" s="77"/>
      <c r="G34" s="77"/>
      <c r="H34" s="77"/>
      <c r="I34" s="77"/>
      <c r="J34" s="77"/>
      <c r="K34" s="77"/>
      <c r="L34" s="23">
        <v>43000</v>
      </c>
      <c r="M34" s="76">
        <v>43000</v>
      </c>
      <c r="N34" s="23"/>
      <c r="O34" s="23">
        <v>43000</v>
      </c>
      <c r="P34" s="76">
        <v>43000</v>
      </c>
      <c r="Q34" s="65"/>
    </row>
    <row r="35" spans="1:17" ht="37.5">
      <c r="A35" s="66" t="s">
        <v>173</v>
      </c>
      <c r="B35" s="66"/>
      <c r="C35" s="58" t="s">
        <v>164</v>
      </c>
      <c r="D35" s="23">
        <v>19500</v>
      </c>
      <c r="E35" s="76"/>
      <c r="F35" s="77"/>
      <c r="G35" s="77"/>
      <c r="H35" s="77"/>
      <c r="I35" s="77"/>
      <c r="J35" s="77">
        <v>19500</v>
      </c>
      <c r="K35" s="77"/>
      <c r="L35" s="23">
        <v>19500</v>
      </c>
      <c r="M35" s="76"/>
      <c r="N35" s="23">
        <v>19500</v>
      </c>
      <c r="O35" s="23"/>
      <c r="P35" s="76">
        <v>19500</v>
      </c>
      <c r="Q35" s="65">
        <v>19500</v>
      </c>
    </row>
    <row r="36" spans="1:17" ht="37.5">
      <c r="A36" s="66" t="s">
        <v>174</v>
      </c>
      <c r="B36" s="66"/>
      <c r="C36" s="58" t="s">
        <v>165</v>
      </c>
      <c r="D36" s="23">
        <f t="shared" ref="D36:D38" si="9">E36+G36+H36+I36+J36</f>
        <v>30000</v>
      </c>
      <c r="E36" s="76"/>
      <c r="F36" s="77"/>
      <c r="G36" s="77"/>
      <c r="H36" s="77"/>
      <c r="I36" s="77"/>
      <c r="J36" s="77">
        <v>30000</v>
      </c>
      <c r="K36" s="77"/>
      <c r="L36" s="23">
        <f t="shared" ref="L36:L38" si="10">N36</f>
        <v>30000</v>
      </c>
      <c r="M36" s="77"/>
      <c r="N36" s="23">
        <v>30000</v>
      </c>
      <c r="O36" s="23">
        <f t="shared" ref="O36:O38" si="11">Q36</f>
        <v>30000</v>
      </c>
      <c r="P36" s="77"/>
      <c r="Q36" s="65">
        <v>30000</v>
      </c>
    </row>
    <row r="37" spans="1:17" ht="49.5" customHeight="1">
      <c r="A37" s="66" t="s">
        <v>175</v>
      </c>
      <c r="B37" s="66"/>
      <c r="C37" s="57" t="s">
        <v>126</v>
      </c>
      <c r="D37" s="23">
        <f t="shared" si="9"/>
        <v>13400</v>
      </c>
      <c r="E37" s="76"/>
      <c r="F37" s="77"/>
      <c r="G37" s="77"/>
      <c r="H37" s="77"/>
      <c r="I37" s="77"/>
      <c r="J37" s="77">
        <v>13400</v>
      </c>
      <c r="K37" s="77"/>
      <c r="L37" s="23">
        <f t="shared" si="10"/>
        <v>13400</v>
      </c>
      <c r="M37" s="77"/>
      <c r="N37" s="23">
        <v>13400</v>
      </c>
      <c r="O37" s="23">
        <f t="shared" si="11"/>
        <v>13400</v>
      </c>
      <c r="P37" s="77"/>
      <c r="Q37" s="65">
        <v>13400</v>
      </c>
    </row>
    <row r="38" spans="1:17" ht="69" customHeight="1">
      <c r="A38" s="66" t="s">
        <v>176</v>
      </c>
      <c r="B38" s="66"/>
      <c r="C38" s="57" t="s">
        <v>127</v>
      </c>
      <c r="D38" s="23">
        <f t="shared" si="9"/>
        <v>19600</v>
      </c>
      <c r="E38" s="76"/>
      <c r="F38" s="77"/>
      <c r="G38" s="77"/>
      <c r="H38" s="77"/>
      <c r="I38" s="77"/>
      <c r="J38" s="77">
        <v>19600</v>
      </c>
      <c r="K38" s="77"/>
      <c r="L38" s="23">
        <f t="shared" si="10"/>
        <v>19600</v>
      </c>
      <c r="M38" s="77"/>
      <c r="N38" s="23">
        <v>19600</v>
      </c>
      <c r="O38" s="23">
        <f t="shared" si="11"/>
        <v>19600</v>
      </c>
      <c r="P38" s="77"/>
      <c r="Q38" s="65">
        <v>19600</v>
      </c>
    </row>
    <row r="39" spans="1:17" ht="72" customHeight="1">
      <c r="A39" s="66" t="s">
        <v>177</v>
      </c>
      <c r="B39" s="66"/>
      <c r="C39" s="57" t="s">
        <v>158</v>
      </c>
      <c r="D39" s="23">
        <v>5000</v>
      </c>
      <c r="E39" s="76"/>
      <c r="F39" s="77"/>
      <c r="G39" s="77"/>
      <c r="H39" s="77"/>
      <c r="I39" s="77"/>
      <c r="J39" s="77">
        <v>5000</v>
      </c>
      <c r="K39" s="77"/>
      <c r="L39" s="23">
        <v>5000</v>
      </c>
      <c r="M39" s="77"/>
      <c r="N39" s="23">
        <v>5000</v>
      </c>
      <c r="O39" s="23">
        <v>5000</v>
      </c>
      <c r="P39" s="77"/>
      <c r="Q39" s="65">
        <v>5000</v>
      </c>
    </row>
    <row r="40" spans="1:17" ht="37.5">
      <c r="A40" s="67" t="s">
        <v>101</v>
      </c>
      <c r="B40" s="68">
        <v>300</v>
      </c>
      <c r="C40" s="69"/>
      <c r="D40" s="62">
        <f t="shared" si="0"/>
        <v>0</v>
      </c>
      <c r="E40" s="78"/>
      <c r="F40" s="79"/>
      <c r="G40" s="79"/>
      <c r="H40" s="79"/>
      <c r="I40" s="79"/>
      <c r="J40" s="78"/>
      <c r="K40" s="79"/>
      <c r="L40" s="62">
        <f t="shared" ref="L40:L47" si="12">M40</f>
        <v>0</v>
      </c>
      <c r="M40" s="78"/>
      <c r="N40" s="62"/>
      <c r="O40" s="62">
        <f t="shared" ref="O40:O47" si="13">P40</f>
        <v>0</v>
      </c>
      <c r="P40" s="78"/>
      <c r="Q40" s="63"/>
    </row>
    <row r="41" spans="1:17" ht="49.5" customHeight="1">
      <c r="A41" s="66" t="s">
        <v>106</v>
      </c>
      <c r="B41" s="80">
        <v>310</v>
      </c>
      <c r="C41" s="57"/>
      <c r="D41" s="23">
        <f t="shared" si="0"/>
        <v>0</v>
      </c>
      <c r="E41" s="76"/>
      <c r="F41" s="77"/>
      <c r="G41" s="77"/>
      <c r="H41" s="77"/>
      <c r="I41" s="77"/>
      <c r="J41" s="76"/>
      <c r="K41" s="77"/>
      <c r="L41" s="23">
        <f t="shared" si="12"/>
        <v>0</v>
      </c>
      <c r="M41" s="76"/>
      <c r="N41" s="23"/>
      <c r="O41" s="23">
        <f t="shared" si="13"/>
        <v>0</v>
      </c>
      <c r="P41" s="76"/>
      <c r="Q41" s="65"/>
    </row>
    <row r="42" spans="1:17" ht="47.25" customHeight="1">
      <c r="A42" s="66" t="s">
        <v>102</v>
      </c>
      <c r="B42" s="80">
        <v>320</v>
      </c>
      <c r="C42" s="70"/>
      <c r="D42" s="23">
        <f t="shared" si="0"/>
        <v>0</v>
      </c>
      <c r="E42" s="62"/>
      <c r="F42" s="62">
        <f t="shared" ref="F42" si="14">F43</f>
        <v>0</v>
      </c>
      <c r="G42" s="62"/>
      <c r="H42" s="62"/>
      <c r="I42" s="62"/>
      <c r="J42" s="62"/>
      <c r="K42" s="62"/>
      <c r="L42" s="23">
        <f t="shared" si="12"/>
        <v>0</v>
      </c>
      <c r="M42" s="62"/>
      <c r="N42" s="62"/>
      <c r="O42" s="23">
        <f t="shared" si="13"/>
        <v>0</v>
      </c>
      <c r="P42" s="62"/>
      <c r="Q42" s="63"/>
    </row>
    <row r="43" spans="1:17" ht="39" customHeight="1">
      <c r="A43" s="66" t="s">
        <v>103</v>
      </c>
      <c r="B43" s="80">
        <v>400</v>
      </c>
      <c r="C43" s="57"/>
      <c r="D43" s="23">
        <f t="shared" si="0"/>
        <v>0</v>
      </c>
      <c r="E43" s="65"/>
      <c r="F43" s="77"/>
      <c r="G43" s="77"/>
      <c r="H43" s="77"/>
      <c r="I43" s="77"/>
      <c r="J43" s="77"/>
      <c r="K43" s="77"/>
      <c r="L43" s="23">
        <f t="shared" si="12"/>
        <v>0</v>
      </c>
      <c r="M43" s="65"/>
      <c r="N43" s="23"/>
      <c r="O43" s="23">
        <f t="shared" si="13"/>
        <v>0</v>
      </c>
      <c r="P43" s="65"/>
      <c r="Q43" s="65"/>
    </row>
    <row r="44" spans="1:17" ht="18.75">
      <c r="A44" s="66" t="s">
        <v>115</v>
      </c>
      <c r="B44" s="80">
        <v>410</v>
      </c>
      <c r="C44" s="81"/>
      <c r="D44" s="23">
        <f t="shared" si="0"/>
        <v>0</v>
      </c>
      <c r="E44" s="77"/>
      <c r="F44" s="82"/>
      <c r="G44" s="82"/>
      <c r="H44" s="82"/>
      <c r="I44" s="82"/>
      <c r="J44" s="82"/>
      <c r="K44" s="82"/>
      <c r="L44" s="23">
        <f t="shared" si="12"/>
        <v>0</v>
      </c>
      <c r="M44" s="82"/>
      <c r="N44" s="62"/>
      <c r="O44" s="23">
        <f t="shared" si="13"/>
        <v>0</v>
      </c>
      <c r="P44" s="82"/>
      <c r="Q44" s="82"/>
    </row>
    <row r="45" spans="1:17" ht="18.75">
      <c r="A45" s="66" t="s">
        <v>104</v>
      </c>
      <c r="B45" s="80">
        <v>420</v>
      </c>
      <c r="C45" s="83"/>
      <c r="D45" s="23">
        <f t="shared" si="0"/>
        <v>0</v>
      </c>
      <c r="E45" s="84"/>
      <c r="F45" s="82"/>
      <c r="G45" s="82"/>
      <c r="H45" s="82"/>
      <c r="I45" s="82"/>
      <c r="J45" s="82"/>
      <c r="K45" s="82"/>
      <c r="L45" s="23">
        <f t="shared" si="12"/>
        <v>0</v>
      </c>
      <c r="M45" s="82"/>
      <c r="N45" s="82"/>
      <c r="O45" s="23">
        <f t="shared" si="13"/>
        <v>0</v>
      </c>
      <c r="P45" s="82"/>
      <c r="Q45" s="82"/>
    </row>
    <row r="46" spans="1:17" ht="18.75">
      <c r="A46" s="67" t="s">
        <v>76</v>
      </c>
      <c r="B46" s="68">
        <v>500</v>
      </c>
      <c r="C46" s="85"/>
      <c r="D46" s="62">
        <f t="shared" si="0"/>
        <v>0</v>
      </c>
      <c r="E46" s="85"/>
      <c r="F46" s="85"/>
      <c r="G46" s="85"/>
      <c r="H46" s="85"/>
      <c r="I46" s="85"/>
      <c r="J46" s="85"/>
      <c r="K46" s="85"/>
      <c r="L46" s="62">
        <f t="shared" si="12"/>
        <v>0</v>
      </c>
      <c r="M46" s="85"/>
      <c r="N46" s="85"/>
      <c r="O46" s="62">
        <f t="shared" si="13"/>
        <v>0</v>
      </c>
      <c r="P46" s="85"/>
      <c r="Q46" s="85"/>
    </row>
    <row r="47" spans="1:17" ht="18.75">
      <c r="A47" s="67" t="s">
        <v>78</v>
      </c>
      <c r="B47" s="68">
        <v>600</v>
      </c>
      <c r="C47" s="85"/>
      <c r="D47" s="62">
        <f t="shared" ref="D47" si="15">E47+G47+H47+I47+J47</f>
        <v>0</v>
      </c>
      <c r="E47" s="86">
        <f>E46+E10-E15</f>
        <v>0</v>
      </c>
      <c r="F47" s="86" t="e">
        <f>F46+F10-F15</f>
        <v>#REF!</v>
      </c>
      <c r="G47" s="86"/>
      <c r="H47" s="86">
        <f>H46+H10-H15</f>
        <v>0</v>
      </c>
      <c r="I47" s="86">
        <f>I46+I10-I15</f>
        <v>0</v>
      </c>
      <c r="J47" s="86">
        <f>J46+J10-J15</f>
        <v>0</v>
      </c>
      <c r="K47" s="86">
        <f>K46+K10-K15</f>
        <v>0</v>
      </c>
      <c r="L47" s="62">
        <f t="shared" si="12"/>
        <v>0</v>
      </c>
      <c r="M47" s="86">
        <f>M46+M10-M15</f>
        <v>0</v>
      </c>
      <c r="N47" s="86">
        <f>N46+N10-N15</f>
        <v>0</v>
      </c>
      <c r="O47" s="62">
        <f t="shared" si="13"/>
        <v>0</v>
      </c>
      <c r="P47" s="86">
        <f>P46+P10-P15</f>
        <v>0</v>
      </c>
      <c r="Q47" s="86">
        <f>Q46+Q10-Q15</f>
        <v>0</v>
      </c>
    </row>
    <row r="62" spans="13:13">
      <c r="M62" s="24" t="s">
        <v>116</v>
      </c>
    </row>
  </sheetData>
  <mergeCells count="21">
    <mergeCell ref="Q7:Q8"/>
    <mergeCell ref="D5:Q5"/>
    <mergeCell ref="P6:Q6"/>
    <mergeCell ref="L6:L8"/>
    <mergeCell ref="M7:M8"/>
    <mergeCell ref="O6:O8"/>
    <mergeCell ref="P7:P8"/>
    <mergeCell ref="G7:G8"/>
    <mergeCell ref="H7:H8"/>
    <mergeCell ref="F7:F8"/>
    <mergeCell ref="M6:N6"/>
    <mergeCell ref="N7:N8"/>
    <mergeCell ref="B3:G3"/>
    <mergeCell ref="A5:A8"/>
    <mergeCell ref="B5:B8"/>
    <mergeCell ref="C5:C8"/>
    <mergeCell ref="D6:D8"/>
    <mergeCell ref="E7:E8"/>
    <mergeCell ref="E6:K6"/>
    <mergeCell ref="I7:I8"/>
    <mergeCell ref="J7:K7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opLeftCell="A7" workbookViewId="0">
      <selection sqref="A1:L13"/>
    </sheetView>
  </sheetViews>
  <sheetFormatPr defaultRowHeight="12.75" customHeight="1"/>
  <cols>
    <col min="1" max="1" width="18.5703125" customWidth="1"/>
    <col min="2" max="2" width="7.7109375" customWidth="1"/>
    <col min="3" max="3" width="8.28515625" customWidth="1"/>
    <col min="4" max="6" width="13.7109375" customWidth="1"/>
    <col min="7" max="7" width="16.140625" customWidth="1"/>
    <col min="8" max="8" width="12.5703125" customWidth="1"/>
    <col min="9" max="9" width="13" customWidth="1"/>
    <col min="10" max="10" width="15.28515625" customWidth="1"/>
    <col min="11" max="11" width="13.85546875" customWidth="1"/>
    <col min="12" max="12" width="13.42578125" customWidth="1"/>
  </cols>
  <sheetData>
    <row r="1" spans="1:12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8" t="s">
        <v>66</v>
      </c>
    </row>
    <row r="2" spans="1:12" ht="26.25" customHeight="1">
      <c r="A2" s="139" t="s">
        <v>65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2" ht="14.25" customHeight="1">
      <c r="A3" s="122" t="s">
        <v>108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2" ht="23.25" customHeight="1">
      <c r="A4" s="2"/>
      <c r="B4" s="2"/>
      <c r="C4" s="2"/>
      <c r="D4" s="2"/>
      <c r="E4" s="2" t="s">
        <v>141</v>
      </c>
      <c r="F4" s="2"/>
      <c r="G4" s="2"/>
      <c r="H4" s="2"/>
      <c r="I4" s="2"/>
      <c r="J4" s="2"/>
      <c r="K4" s="2"/>
      <c r="L4" s="2"/>
    </row>
    <row r="5" spans="1:12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45.6" customHeight="1">
      <c r="A6" s="140" t="s">
        <v>35</v>
      </c>
      <c r="B6" s="140" t="s">
        <v>53</v>
      </c>
      <c r="C6" s="140" t="s">
        <v>67</v>
      </c>
      <c r="D6" s="147" t="s">
        <v>68</v>
      </c>
      <c r="E6" s="148"/>
      <c r="F6" s="148"/>
      <c r="G6" s="148"/>
      <c r="H6" s="148"/>
      <c r="I6" s="148"/>
      <c r="J6" s="148"/>
      <c r="K6" s="148"/>
      <c r="L6" s="149"/>
    </row>
    <row r="7" spans="1:12" ht="13.15" customHeight="1">
      <c r="A7" s="140"/>
      <c r="B7" s="140"/>
      <c r="C7" s="140"/>
      <c r="D7" s="141" t="s">
        <v>69</v>
      </c>
      <c r="E7" s="142"/>
      <c r="F7" s="143"/>
      <c r="G7" s="147" t="s">
        <v>57</v>
      </c>
      <c r="H7" s="148"/>
      <c r="I7" s="148"/>
      <c r="J7" s="148"/>
      <c r="K7" s="148"/>
      <c r="L7" s="149"/>
    </row>
    <row r="8" spans="1:12" ht="78" customHeight="1">
      <c r="A8" s="140"/>
      <c r="B8" s="140"/>
      <c r="C8" s="140"/>
      <c r="D8" s="144"/>
      <c r="E8" s="145"/>
      <c r="F8" s="146"/>
      <c r="G8" s="147" t="s">
        <v>70</v>
      </c>
      <c r="H8" s="148"/>
      <c r="I8" s="149"/>
      <c r="J8" s="147" t="s">
        <v>71</v>
      </c>
      <c r="K8" s="148"/>
      <c r="L8" s="149"/>
    </row>
    <row r="9" spans="1:12" ht="52.9" customHeight="1">
      <c r="A9" s="140"/>
      <c r="B9" s="140"/>
      <c r="C9" s="140"/>
      <c r="D9" s="17" t="s">
        <v>109</v>
      </c>
      <c r="E9" s="17" t="s">
        <v>110</v>
      </c>
      <c r="F9" s="17" t="s">
        <v>111</v>
      </c>
      <c r="G9" s="17" t="s">
        <v>109</v>
      </c>
      <c r="H9" s="17" t="s">
        <v>110</v>
      </c>
      <c r="I9" s="17" t="s">
        <v>111</v>
      </c>
      <c r="J9" s="17" t="s">
        <v>109</v>
      </c>
      <c r="K9" s="17" t="s">
        <v>110</v>
      </c>
      <c r="L9" s="17" t="s">
        <v>111</v>
      </c>
    </row>
    <row r="10" spans="1:12">
      <c r="A10" s="4">
        <v>1</v>
      </c>
      <c r="B10" s="4">
        <v>2</v>
      </c>
      <c r="C10" s="4">
        <v>3</v>
      </c>
      <c r="D10" s="4">
        <v>4</v>
      </c>
      <c r="E10" s="17">
        <v>5</v>
      </c>
      <c r="F10" s="17">
        <v>6</v>
      </c>
      <c r="G10" s="4">
        <v>7</v>
      </c>
      <c r="H10" s="17">
        <v>8</v>
      </c>
      <c r="I10" s="17">
        <v>9</v>
      </c>
      <c r="J10" s="4">
        <v>10</v>
      </c>
      <c r="K10" s="17">
        <v>11</v>
      </c>
      <c r="L10" s="17">
        <v>12</v>
      </c>
    </row>
    <row r="11" spans="1:12" ht="70.5" customHeight="1">
      <c r="A11" s="25" t="s">
        <v>95</v>
      </c>
      <c r="B11" s="87" t="s">
        <v>113</v>
      </c>
      <c r="C11" s="29" t="s">
        <v>112</v>
      </c>
      <c r="D11" s="30">
        <v>790900</v>
      </c>
      <c r="E11" s="30">
        <v>790900</v>
      </c>
      <c r="F11" s="30">
        <v>790900</v>
      </c>
      <c r="G11" s="30">
        <v>790900</v>
      </c>
      <c r="H11" s="30">
        <v>790900</v>
      </c>
      <c r="I11" s="30">
        <v>790900</v>
      </c>
      <c r="J11" s="22"/>
      <c r="K11" s="22"/>
      <c r="L11" s="22"/>
    </row>
    <row r="12" spans="1:12" ht="72.75" customHeight="1">
      <c r="A12" s="26" t="s">
        <v>96</v>
      </c>
      <c r="B12" s="88">
        <v>1001</v>
      </c>
      <c r="C12" s="27">
        <v>2018</v>
      </c>
      <c r="D12" s="28">
        <f t="shared" ref="D12:F12" si="0">G12</f>
        <v>0</v>
      </c>
      <c r="E12" s="28">
        <f t="shared" si="0"/>
        <v>0</v>
      </c>
      <c r="F12" s="28">
        <f t="shared" si="0"/>
        <v>0</v>
      </c>
      <c r="G12" s="28"/>
      <c r="H12" s="28"/>
      <c r="I12" s="28"/>
      <c r="J12" s="22"/>
      <c r="K12" s="22"/>
      <c r="L12" s="22"/>
    </row>
    <row r="13" spans="1:12" ht="43.5" customHeight="1">
      <c r="A13" s="26" t="s">
        <v>97</v>
      </c>
      <c r="B13" s="87" t="s">
        <v>114</v>
      </c>
      <c r="C13" s="27">
        <v>2019</v>
      </c>
      <c r="D13" s="30">
        <v>790900</v>
      </c>
      <c r="E13" s="30">
        <v>790900</v>
      </c>
      <c r="F13" s="30">
        <v>790900</v>
      </c>
      <c r="G13" s="30">
        <v>790900</v>
      </c>
      <c r="H13" s="30">
        <v>790900</v>
      </c>
      <c r="I13" s="30">
        <v>790900</v>
      </c>
      <c r="J13" s="22"/>
      <c r="K13" s="22"/>
      <c r="L13" s="22"/>
    </row>
  </sheetData>
  <mergeCells count="10">
    <mergeCell ref="A2:J2"/>
    <mergeCell ref="A3:J3"/>
    <mergeCell ref="A6:A9"/>
    <mergeCell ref="B6:B9"/>
    <mergeCell ref="C6:C9"/>
    <mergeCell ref="D7:F8"/>
    <mergeCell ref="G8:I8"/>
    <mergeCell ref="J8:L8"/>
    <mergeCell ref="G7:L7"/>
    <mergeCell ref="D6:L6"/>
  </mergeCells>
  <pageMargins left="0.7" right="0.7" top="0.75" bottom="0.75" header="0.3" footer="0.3"/>
  <pageSetup paperSize="9" scale="8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opLeftCell="A4" workbookViewId="0">
      <selection activeCell="I18" sqref="I18"/>
    </sheetView>
  </sheetViews>
  <sheetFormatPr defaultRowHeight="12.75" customHeight="1"/>
  <cols>
    <col min="1" max="1" width="37.7109375" customWidth="1"/>
    <col min="2" max="2" width="17.42578125" customWidth="1"/>
    <col min="3" max="3" width="29.42578125" customWidth="1"/>
  </cols>
  <sheetData>
    <row r="1" spans="1:3" ht="12.75" customHeight="1">
      <c r="A1" s="2"/>
      <c r="B1" s="2"/>
      <c r="C1" s="3" t="s">
        <v>72</v>
      </c>
    </row>
    <row r="2" spans="1:3" ht="14.25" customHeight="1">
      <c r="A2" s="122" t="s">
        <v>73</v>
      </c>
      <c r="B2" s="122"/>
      <c r="C2" s="122"/>
    </row>
    <row r="3" spans="1:3" ht="14.25" customHeight="1">
      <c r="A3" s="122" t="s">
        <v>13</v>
      </c>
      <c r="B3" s="122"/>
      <c r="C3" s="122"/>
    </row>
    <row r="4" spans="1:3" ht="14.25" customHeight="1">
      <c r="A4" s="122"/>
      <c r="B4" s="122"/>
      <c r="C4" s="122"/>
    </row>
    <row r="5" spans="1:3" ht="14.25" customHeight="1">
      <c r="A5" s="122" t="s">
        <v>74</v>
      </c>
      <c r="B5" s="122"/>
      <c r="C5" s="122"/>
    </row>
    <row r="6" spans="1:3" ht="12.75" customHeight="1">
      <c r="A6" s="9"/>
      <c r="B6" s="9"/>
    </row>
    <row r="7" spans="1:3" ht="25.5" customHeight="1">
      <c r="A7" s="4" t="s">
        <v>35</v>
      </c>
      <c r="B7" s="4" t="s">
        <v>53</v>
      </c>
      <c r="C7" s="4" t="s">
        <v>75</v>
      </c>
    </row>
    <row r="8" spans="1:3" ht="12.75" customHeight="1">
      <c r="A8" s="4">
        <v>1</v>
      </c>
      <c r="B8" s="4">
        <v>2</v>
      </c>
      <c r="C8" s="4">
        <v>3</v>
      </c>
    </row>
    <row r="9" spans="1:3" ht="12.75" customHeight="1">
      <c r="A9" s="6" t="s">
        <v>76</v>
      </c>
      <c r="B9" s="10" t="s">
        <v>77</v>
      </c>
      <c r="C9" s="8">
        <v>0</v>
      </c>
    </row>
    <row r="10" spans="1:3" ht="12.75" customHeight="1">
      <c r="A10" s="6" t="s">
        <v>78</v>
      </c>
      <c r="B10" s="10" t="s">
        <v>79</v>
      </c>
      <c r="C10" s="8">
        <v>0</v>
      </c>
    </row>
    <row r="11" spans="1:3" ht="12.75" customHeight="1">
      <c r="A11" s="6" t="s">
        <v>80</v>
      </c>
      <c r="B11" s="10" t="s">
        <v>81</v>
      </c>
      <c r="C11" s="8">
        <v>0</v>
      </c>
    </row>
    <row r="12" spans="1:3" ht="12.75" customHeight="1">
      <c r="A12" s="6" t="s">
        <v>82</v>
      </c>
      <c r="B12" s="10" t="s">
        <v>83</v>
      </c>
      <c r="C12" s="8">
        <v>0</v>
      </c>
    </row>
    <row r="13" spans="1:3" ht="12.75" customHeight="1">
      <c r="A13" s="11"/>
      <c r="B13" s="12"/>
      <c r="C13" s="13"/>
    </row>
    <row r="14" spans="1:3" ht="12.75" customHeight="1">
      <c r="A14" s="14"/>
      <c r="B14" s="15"/>
      <c r="C14" s="3" t="s">
        <v>84</v>
      </c>
    </row>
    <row r="15" spans="1:3" ht="14.25" customHeight="1">
      <c r="A15" s="150" t="s">
        <v>85</v>
      </c>
      <c r="B15" s="150"/>
    </row>
    <row r="16" spans="1:3" ht="12.75" customHeight="1">
      <c r="A16" s="9"/>
      <c r="B16" s="9"/>
    </row>
    <row r="17" spans="1:3" ht="12.75" customHeight="1">
      <c r="A17" s="4" t="s">
        <v>35</v>
      </c>
      <c r="B17" s="4" t="s">
        <v>53</v>
      </c>
      <c r="C17" s="4" t="s">
        <v>86</v>
      </c>
    </row>
    <row r="18" spans="1:3" ht="12.75" customHeight="1">
      <c r="A18" s="4">
        <v>1</v>
      </c>
      <c r="B18" s="4">
        <v>2</v>
      </c>
      <c r="C18" s="4">
        <v>3</v>
      </c>
    </row>
    <row r="19" spans="1:3" ht="12.75" customHeight="1">
      <c r="A19" s="6" t="s">
        <v>87</v>
      </c>
      <c r="B19" s="10" t="s">
        <v>77</v>
      </c>
      <c r="C19" s="7"/>
    </row>
    <row r="20" spans="1:3" ht="63.75" customHeight="1">
      <c r="A20" s="6" t="s">
        <v>88</v>
      </c>
      <c r="B20" s="10" t="s">
        <v>79</v>
      </c>
      <c r="C20" s="7"/>
    </row>
    <row r="21" spans="1:3" ht="25.5" customHeight="1">
      <c r="A21" s="6" t="s">
        <v>89</v>
      </c>
      <c r="B21" s="10" t="s">
        <v>81</v>
      </c>
      <c r="C21" s="7"/>
    </row>
    <row r="22" spans="1:3" ht="12.75" customHeight="1">
      <c r="A22" s="11"/>
      <c r="B22" s="16"/>
      <c r="C22" s="1"/>
    </row>
    <row r="24" spans="1:3" ht="12.75" customHeight="1">
      <c r="A24" s="24"/>
      <c r="C24" s="24"/>
    </row>
    <row r="26" spans="1:3" ht="12.75" customHeight="1">
      <c r="A26" s="24"/>
      <c r="C26" s="24"/>
    </row>
  </sheetData>
  <mergeCells count="5">
    <mergeCell ref="A2:C2"/>
    <mergeCell ref="A3:C3"/>
    <mergeCell ref="A4:C4"/>
    <mergeCell ref="A5:C5"/>
    <mergeCell ref="A15:B15"/>
  </mergeCells>
  <pageMargins left="0.7" right="0.7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ФХД (стр.1)</vt:lpstr>
      <vt:lpstr>ФХД (стр.2)</vt:lpstr>
      <vt:lpstr>ФХД (стр.3-4)</vt:lpstr>
      <vt:lpstr>ФХД (стр.5)</vt:lpstr>
      <vt:lpstr>ФХД (стр.6)</vt:lpstr>
      <vt:lpstr>'ФХД (стр.1)'!IS_DOCUMENT</vt:lpstr>
      <vt:lpstr>'ФХД (стр.2)'!IS_DOCUMENT</vt:lpstr>
      <vt:lpstr>'ФХД (стр.3-4)'!IS_DOCUMENT</vt:lpstr>
      <vt:lpstr>'ФХД (стр.5)'!IS_DOCUMENT</vt:lpstr>
      <vt:lpstr>'ФХД (стр.6)'!IS_DOCUMENT</vt:lpstr>
      <vt:lpstr>'ФХД (стр.1)'!LAST_CELL</vt:lpstr>
      <vt:lpstr>'ФХД (стр.2)'!LAST_CELL</vt:lpstr>
      <vt:lpstr>'ФХД (стр.5)'!LAST_CELL</vt:lpstr>
      <vt:lpstr>'ФХД (стр.6)'!LAST_CELL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budget_2</dc:creator>
  <dc:description>POI HSSF rep:2.43.0.54</dc:description>
  <cp:lastModifiedBy>1</cp:lastModifiedBy>
  <cp:lastPrinted>2019-01-09T12:06:21Z</cp:lastPrinted>
  <dcterms:created xsi:type="dcterms:W3CDTF">2017-12-11T08:25:55Z</dcterms:created>
  <dcterms:modified xsi:type="dcterms:W3CDTF">2019-01-24T12:18:58Z</dcterms:modified>
</cp:coreProperties>
</file>